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455" windowHeight="1278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2">'Hárok3'!$G$59</definedName>
  </definedNames>
  <calcPr fullCalcOnLoad="1"/>
</workbook>
</file>

<file path=xl/sharedStrings.xml><?xml version="1.0" encoding="utf-8"?>
<sst xmlns="http://schemas.openxmlformats.org/spreadsheetml/2006/main" count="154" uniqueCount="57">
  <si>
    <t>Mesto Fiľakovo</t>
  </si>
  <si>
    <t>NÁZOV POLOŽKY</t>
  </si>
  <si>
    <t>Daňové príjmy</t>
  </si>
  <si>
    <t>Dane z príjmov a kap.majetku</t>
  </si>
  <si>
    <t>Daň z príjmov fyzickej osoby</t>
  </si>
  <si>
    <t>Výnos dane z príjmov pouk.samospráve</t>
  </si>
  <si>
    <t>Dane z majetku</t>
  </si>
  <si>
    <t>Dane z nehnuteľností</t>
  </si>
  <si>
    <t>Z pozemkov</t>
  </si>
  <si>
    <t>Zo stavieb</t>
  </si>
  <si>
    <t>Dane za špecifické služby</t>
  </si>
  <si>
    <t>Za psa</t>
  </si>
  <si>
    <t>Za nevýherné hracie prístroje</t>
  </si>
  <si>
    <t>Za predajné automaty</t>
  </si>
  <si>
    <t>Za užívanie verejného priestranstva</t>
  </si>
  <si>
    <t>Za komunálne odpady a dr.stav.odpady</t>
  </si>
  <si>
    <t>Nedaňové príjmy</t>
  </si>
  <si>
    <t>Príjmy z podnikania</t>
  </si>
  <si>
    <t>Dividendy</t>
  </si>
  <si>
    <t>Príjmy z vlastníctva</t>
  </si>
  <si>
    <t>z prenajatých budov</t>
  </si>
  <si>
    <t>z prenajatých pozemkov</t>
  </si>
  <si>
    <t>Administratívne poplatky a iné poplatky</t>
  </si>
  <si>
    <t>Administratívne poplatky</t>
  </si>
  <si>
    <t>Poplatky z predaja služieb</t>
  </si>
  <si>
    <t>Za MŠ, krúžkové poplatky CVČ</t>
  </si>
  <si>
    <t>Za stravné</t>
  </si>
  <si>
    <t>Za opatrovateľskú službu</t>
  </si>
  <si>
    <t>Od obcí za SPOcÚ</t>
  </si>
  <si>
    <t>Za znečisťovanie ovzdušia</t>
  </si>
  <si>
    <t>Úroky z vkladov</t>
  </si>
  <si>
    <t>Z účtov finančného hospodárenia</t>
  </si>
  <si>
    <t>Z termínovaných vkladov</t>
  </si>
  <si>
    <t>Ostatné príjmy</t>
  </si>
  <si>
    <t>Dobropisy</t>
  </si>
  <si>
    <t>Výsledok hospodárenia</t>
  </si>
  <si>
    <t>Granty a transfery</t>
  </si>
  <si>
    <t>Zo štátneho rozpočtu</t>
  </si>
  <si>
    <t>na školstvo - prenes.kompetencie ZŠ</t>
  </si>
  <si>
    <t>na matriku a evidenciu obyvateľstva</t>
  </si>
  <si>
    <t>na stavebné konanie</t>
  </si>
  <si>
    <t>na školský úrad</t>
  </si>
  <si>
    <t>na životné prostredie</t>
  </si>
  <si>
    <t>na pozemné komunikácie</t>
  </si>
  <si>
    <t>Od ostatných subjektov verejnej správy</t>
  </si>
  <si>
    <t>PRÍJMY SPOLU</t>
  </si>
  <si>
    <t>Pokuty (priestupky+MsP)</t>
  </si>
  <si>
    <t>Výťažky z lotérií</t>
  </si>
  <si>
    <t>VIACROČNÝ ROZPOČET MESTA FIĽAKOVO (2008,2009,2010) V TIS. SK - PRÍJMY</t>
  </si>
  <si>
    <t>BEŽNÉ PRÍJMY SPOLU</t>
  </si>
  <si>
    <t>KAPIT. PRÍJMY SPOLU</t>
  </si>
  <si>
    <t>v tis. Sk</t>
  </si>
  <si>
    <t>v tis. €</t>
  </si>
  <si>
    <t>VIACROČNÝ ROZPOČET MESTA FIĽAKOVO (2009,2010,2010) V TIS. SK /€- PRÍJMY</t>
  </si>
  <si>
    <t>VIACROČNÝ ROZPOČET MESTA FIĽAKOVO (,2010,2010,2012) V TIS. €- PRÍJMY</t>
  </si>
  <si>
    <t>Dobropisy, iné náhodné príjmy</t>
  </si>
  <si>
    <t>Rozpočtová rezerva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</si>
</sst>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2" fontId="1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5" max="5" width="10.7109375" style="0" bestFit="1" customWidth="1"/>
    <col min="6" max="7" width="9.57421875" style="0" bestFit="1" customWidth="1"/>
  </cols>
  <sheetData>
    <row r="1" spans="1:8" ht="12.75">
      <c r="A1" s="11" t="s">
        <v>0</v>
      </c>
      <c r="B1" s="11"/>
      <c r="C1" s="11"/>
      <c r="D1" s="11"/>
      <c r="E1" s="11"/>
      <c r="F1" s="11"/>
      <c r="G1" s="11"/>
      <c r="H1" s="11"/>
    </row>
    <row r="2" spans="1:8" ht="12.75">
      <c r="A2" s="11"/>
      <c r="B2" s="11"/>
      <c r="C2" s="11"/>
      <c r="D2" s="11"/>
      <c r="E2" s="11"/>
      <c r="F2" s="11"/>
      <c r="G2" s="11"/>
      <c r="H2" s="11"/>
    </row>
    <row r="3" spans="1:8" ht="12.75">
      <c r="A3" s="26" t="s">
        <v>48</v>
      </c>
      <c r="B3" s="26"/>
      <c r="C3" s="26"/>
      <c r="D3" s="26"/>
      <c r="E3" s="26"/>
      <c r="F3" s="26"/>
      <c r="G3" s="26"/>
      <c r="H3" s="26"/>
    </row>
    <row r="5" spans="1:7" ht="12.75">
      <c r="A5" s="27" t="s">
        <v>1</v>
      </c>
      <c r="B5" s="28"/>
      <c r="C5" s="28"/>
      <c r="D5" s="29"/>
      <c r="E5" s="5">
        <v>2008</v>
      </c>
      <c r="F5" s="1">
        <v>2009</v>
      </c>
      <c r="G5" s="1">
        <v>2010</v>
      </c>
    </row>
    <row r="6" spans="1:7" ht="15.75">
      <c r="A6" s="34" t="s">
        <v>2</v>
      </c>
      <c r="B6" s="35"/>
      <c r="C6" s="35"/>
      <c r="D6" s="36"/>
      <c r="E6" s="7">
        <v>84098</v>
      </c>
      <c r="F6" s="13">
        <f>E6*1.04</f>
        <v>87461.92</v>
      </c>
      <c r="G6" s="13">
        <f>F6*1.04</f>
        <v>90960.3968</v>
      </c>
    </row>
    <row r="7" spans="1:7" ht="12.75">
      <c r="A7" s="30" t="s">
        <v>3</v>
      </c>
      <c r="B7" s="31"/>
      <c r="C7" s="31"/>
      <c r="D7" s="32"/>
      <c r="E7" s="6">
        <f>E8+E10</f>
        <v>84098</v>
      </c>
      <c r="F7" s="13">
        <f aca="true" t="shared" si="0" ref="F7:G51">E7*1.04</f>
        <v>87461.92</v>
      </c>
      <c r="G7" s="13">
        <f t="shared" si="0"/>
        <v>90960.3968</v>
      </c>
    </row>
    <row r="8" spans="1:7" ht="12.75">
      <c r="A8" s="37" t="s">
        <v>4</v>
      </c>
      <c r="B8" s="38"/>
      <c r="C8" s="38"/>
      <c r="D8" s="39"/>
      <c r="E8" s="9">
        <v>74638</v>
      </c>
      <c r="F8" s="13">
        <f t="shared" si="0"/>
        <v>77623.52</v>
      </c>
      <c r="G8" s="13">
        <f t="shared" si="0"/>
        <v>80728.4608</v>
      </c>
    </row>
    <row r="9" spans="1:7" ht="12.75">
      <c r="A9" s="2" t="s">
        <v>5</v>
      </c>
      <c r="B9" s="2"/>
      <c r="C9" s="2"/>
      <c r="D9" s="2"/>
      <c r="E9" s="5">
        <v>74638</v>
      </c>
      <c r="F9" s="13">
        <f t="shared" si="0"/>
        <v>77623.52</v>
      </c>
      <c r="G9" s="13">
        <f t="shared" si="0"/>
        <v>80728.4608</v>
      </c>
    </row>
    <row r="10" spans="1:7" ht="12.75">
      <c r="A10" s="37" t="s">
        <v>6</v>
      </c>
      <c r="B10" s="38"/>
      <c r="C10" s="38"/>
      <c r="D10" s="39"/>
      <c r="E10" s="9">
        <f>E11+E14</f>
        <v>9460</v>
      </c>
      <c r="F10" s="13">
        <f t="shared" si="0"/>
        <v>9838.4</v>
      </c>
      <c r="G10" s="13">
        <f t="shared" si="0"/>
        <v>10231.936</v>
      </c>
    </row>
    <row r="11" spans="1:7" ht="12.75">
      <c r="A11" s="40" t="s">
        <v>7</v>
      </c>
      <c r="B11" s="41"/>
      <c r="C11" s="41"/>
      <c r="D11" s="42"/>
      <c r="E11" s="8">
        <f>SUM(E12:E13)</f>
        <v>5000</v>
      </c>
      <c r="F11" s="13">
        <f t="shared" si="0"/>
        <v>5200</v>
      </c>
      <c r="G11" s="13">
        <f t="shared" si="0"/>
        <v>5408</v>
      </c>
    </row>
    <row r="12" spans="1:7" ht="12.75">
      <c r="A12" s="27" t="s">
        <v>8</v>
      </c>
      <c r="B12" s="28"/>
      <c r="C12" s="28"/>
      <c r="D12" s="29"/>
      <c r="E12" s="5">
        <v>900</v>
      </c>
      <c r="F12" s="13">
        <f t="shared" si="0"/>
        <v>936</v>
      </c>
      <c r="G12" s="13">
        <f t="shared" si="0"/>
        <v>973.44</v>
      </c>
    </row>
    <row r="13" spans="1:7" ht="12.75">
      <c r="A13" s="27" t="s">
        <v>9</v>
      </c>
      <c r="B13" s="28"/>
      <c r="C13" s="28"/>
      <c r="D13" s="29"/>
      <c r="E13" s="5">
        <v>4100</v>
      </c>
      <c r="F13" s="13">
        <f t="shared" si="0"/>
        <v>4264</v>
      </c>
      <c r="G13" s="13">
        <f t="shared" si="0"/>
        <v>4434.56</v>
      </c>
    </row>
    <row r="14" spans="1:7" ht="12.75">
      <c r="A14" s="40" t="s">
        <v>10</v>
      </c>
      <c r="B14" s="41"/>
      <c r="C14" s="41"/>
      <c r="D14" s="42"/>
      <c r="E14" s="8">
        <f>SUM(E15:E19)</f>
        <v>4460</v>
      </c>
      <c r="F14" s="13">
        <f t="shared" si="0"/>
        <v>4638.400000000001</v>
      </c>
      <c r="G14" s="13">
        <f t="shared" si="0"/>
        <v>4823.936000000001</v>
      </c>
    </row>
    <row r="15" spans="1:7" ht="12.75">
      <c r="A15" s="27" t="s">
        <v>11</v>
      </c>
      <c r="B15" s="28"/>
      <c r="C15" s="28"/>
      <c r="D15" s="29"/>
      <c r="E15" s="5">
        <v>140</v>
      </c>
      <c r="F15" s="13">
        <f t="shared" si="0"/>
        <v>145.6</v>
      </c>
      <c r="G15" s="13">
        <f t="shared" si="0"/>
        <v>151.424</v>
      </c>
    </row>
    <row r="16" spans="1:7" ht="12.75">
      <c r="A16" s="27" t="s">
        <v>12</v>
      </c>
      <c r="B16" s="28"/>
      <c r="C16" s="28"/>
      <c r="D16" s="29"/>
      <c r="E16" s="5">
        <v>12</v>
      </c>
      <c r="F16" s="13">
        <f t="shared" si="0"/>
        <v>12.48</v>
      </c>
      <c r="G16" s="13">
        <f t="shared" si="0"/>
        <v>12.9792</v>
      </c>
    </row>
    <row r="17" spans="1:7" ht="12.75">
      <c r="A17" s="27" t="s">
        <v>13</v>
      </c>
      <c r="B17" s="28"/>
      <c r="C17" s="28"/>
      <c r="D17" s="29"/>
      <c r="E17" s="5">
        <v>8</v>
      </c>
      <c r="F17" s="13">
        <f t="shared" si="0"/>
        <v>8.32</v>
      </c>
      <c r="G17" s="13">
        <f t="shared" si="0"/>
        <v>8.652800000000001</v>
      </c>
    </row>
    <row r="18" spans="1:7" ht="12.75">
      <c r="A18" s="2" t="s">
        <v>14</v>
      </c>
      <c r="B18" s="2"/>
      <c r="C18" s="2"/>
      <c r="D18" s="2"/>
      <c r="E18" s="5">
        <v>400</v>
      </c>
      <c r="F18" s="13">
        <f t="shared" si="0"/>
        <v>416</v>
      </c>
      <c r="G18" s="13">
        <f t="shared" si="0"/>
        <v>432.64</v>
      </c>
    </row>
    <row r="19" spans="1:7" ht="12.75">
      <c r="A19" s="2" t="s">
        <v>15</v>
      </c>
      <c r="B19" s="2"/>
      <c r="C19" s="2"/>
      <c r="D19" s="2"/>
      <c r="E19" s="5">
        <v>3900</v>
      </c>
      <c r="F19" s="13">
        <f t="shared" si="0"/>
        <v>4056</v>
      </c>
      <c r="G19" s="13">
        <f t="shared" si="0"/>
        <v>4218.24</v>
      </c>
    </row>
    <row r="20" spans="1:7" ht="15.75">
      <c r="A20" s="34" t="s">
        <v>16</v>
      </c>
      <c r="B20" s="35"/>
      <c r="C20" s="35"/>
      <c r="D20" s="36"/>
      <c r="E20" s="7">
        <f>E21+E23+E26+E28+E33+E34+E35+E38</f>
        <v>15102</v>
      </c>
      <c r="F20" s="13">
        <f t="shared" si="0"/>
        <v>15706.08</v>
      </c>
      <c r="G20" s="13">
        <f t="shared" si="0"/>
        <v>16334.3232</v>
      </c>
    </row>
    <row r="21" spans="1:7" ht="12.75">
      <c r="A21" s="30" t="s">
        <v>17</v>
      </c>
      <c r="B21" s="31"/>
      <c r="C21" s="31"/>
      <c r="D21" s="32"/>
      <c r="E21" s="6">
        <f>SUM(E22)</f>
        <v>1640</v>
      </c>
      <c r="F21" s="13">
        <f t="shared" si="0"/>
        <v>1705.6000000000001</v>
      </c>
      <c r="G21" s="13">
        <f t="shared" si="0"/>
        <v>1773.8240000000003</v>
      </c>
    </row>
    <row r="22" spans="1:7" ht="12.75">
      <c r="A22" s="27" t="s">
        <v>18</v>
      </c>
      <c r="B22" s="28"/>
      <c r="C22" s="28"/>
      <c r="D22" s="29"/>
      <c r="E22" s="5">
        <v>1640</v>
      </c>
      <c r="F22" s="13">
        <f t="shared" si="0"/>
        <v>1705.6000000000001</v>
      </c>
      <c r="G22" s="13">
        <f t="shared" si="0"/>
        <v>1773.8240000000003</v>
      </c>
    </row>
    <row r="23" spans="1:7" ht="12.75">
      <c r="A23" s="30" t="s">
        <v>19</v>
      </c>
      <c r="B23" s="31"/>
      <c r="C23" s="31"/>
      <c r="D23" s="32"/>
      <c r="E23" s="6">
        <f>SUM(E24:E25)</f>
        <v>630</v>
      </c>
      <c r="F23" s="13">
        <f t="shared" si="0"/>
        <v>655.2</v>
      </c>
      <c r="G23" s="13">
        <f t="shared" si="0"/>
        <v>681.408</v>
      </c>
    </row>
    <row r="24" spans="1:7" ht="12.75">
      <c r="A24" s="27" t="s">
        <v>20</v>
      </c>
      <c r="B24" s="28"/>
      <c r="C24" s="28"/>
      <c r="D24" s="29"/>
      <c r="E24" s="5">
        <v>500</v>
      </c>
      <c r="F24" s="13">
        <f t="shared" si="0"/>
        <v>520</v>
      </c>
      <c r="G24" s="13">
        <f t="shared" si="0"/>
        <v>540.8000000000001</v>
      </c>
    </row>
    <row r="25" spans="1:7" ht="12.75">
      <c r="A25" s="27" t="s">
        <v>21</v>
      </c>
      <c r="B25" s="28"/>
      <c r="C25" s="28"/>
      <c r="D25" s="29"/>
      <c r="E25" s="5">
        <v>130</v>
      </c>
      <c r="F25" s="13">
        <f t="shared" si="0"/>
        <v>135.20000000000002</v>
      </c>
      <c r="G25" s="13">
        <f t="shared" si="0"/>
        <v>140.60800000000003</v>
      </c>
    </row>
    <row r="26" spans="1:7" ht="12.75">
      <c r="A26" s="30" t="s">
        <v>22</v>
      </c>
      <c r="B26" s="31"/>
      <c r="C26" s="31"/>
      <c r="D26" s="32"/>
      <c r="E26" s="6">
        <v>3550</v>
      </c>
      <c r="F26" s="13">
        <f t="shared" si="0"/>
        <v>3692</v>
      </c>
      <c r="G26" s="13">
        <f t="shared" si="0"/>
        <v>3839.6800000000003</v>
      </c>
    </row>
    <row r="27" spans="1:7" ht="12.75">
      <c r="A27" s="27" t="s">
        <v>23</v>
      </c>
      <c r="B27" s="28"/>
      <c r="C27" s="28"/>
      <c r="D27" s="29"/>
      <c r="E27" s="5">
        <v>3550</v>
      </c>
      <c r="F27" s="13">
        <f t="shared" si="0"/>
        <v>3692</v>
      </c>
      <c r="G27" s="13">
        <f t="shared" si="0"/>
        <v>3839.6800000000003</v>
      </c>
    </row>
    <row r="28" spans="1:7" ht="12.75">
      <c r="A28" s="30" t="s">
        <v>24</v>
      </c>
      <c r="B28" s="31"/>
      <c r="C28" s="31"/>
      <c r="D28" s="32"/>
      <c r="E28" s="6">
        <f>SUM(E29:E32)</f>
        <v>1422</v>
      </c>
      <c r="F28" s="13">
        <f t="shared" si="0"/>
        <v>1478.88</v>
      </c>
      <c r="G28" s="13">
        <f t="shared" si="0"/>
        <v>1538.0352000000003</v>
      </c>
    </row>
    <row r="29" spans="1:7" ht="12.75">
      <c r="A29" s="27" t="s">
        <v>25</v>
      </c>
      <c r="B29" s="28"/>
      <c r="C29" s="28"/>
      <c r="D29" s="29"/>
      <c r="E29" s="5">
        <v>407</v>
      </c>
      <c r="F29" s="13">
        <f t="shared" si="0"/>
        <v>423.28000000000003</v>
      </c>
      <c r="G29" s="13">
        <f t="shared" si="0"/>
        <v>440.2112</v>
      </c>
    </row>
    <row r="30" spans="1:7" ht="12.75">
      <c r="A30" s="27" t="s">
        <v>26</v>
      </c>
      <c r="B30" s="28"/>
      <c r="C30" s="28"/>
      <c r="D30" s="29"/>
      <c r="E30" s="5">
        <v>350</v>
      </c>
      <c r="F30" s="13">
        <f t="shared" si="0"/>
        <v>364</v>
      </c>
      <c r="G30" s="13">
        <f t="shared" si="0"/>
        <v>378.56</v>
      </c>
    </row>
    <row r="31" spans="1:7" ht="12.75">
      <c r="A31" s="27" t="s">
        <v>27</v>
      </c>
      <c r="B31" s="28"/>
      <c r="C31" s="28"/>
      <c r="D31" s="29"/>
      <c r="E31" s="5">
        <v>65</v>
      </c>
      <c r="F31" s="13">
        <f t="shared" si="0"/>
        <v>67.60000000000001</v>
      </c>
      <c r="G31" s="13">
        <f t="shared" si="0"/>
        <v>70.30400000000002</v>
      </c>
    </row>
    <row r="32" spans="1:7" ht="12.75">
      <c r="A32" s="27" t="s">
        <v>28</v>
      </c>
      <c r="B32" s="28"/>
      <c r="C32" s="28"/>
      <c r="D32" s="29"/>
      <c r="E32" s="5">
        <v>600</v>
      </c>
      <c r="F32" s="13">
        <f t="shared" si="0"/>
        <v>624</v>
      </c>
      <c r="G32" s="13">
        <f t="shared" si="0"/>
        <v>648.96</v>
      </c>
    </row>
    <row r="33" spans="1:7" ht="12.75">
      <c r="A33" s="30" t="s">
        <v>46</v>
      </c>
      <c r="B33" s="31"/>
      <c r="C33" s="31"/>
      <c r="D33" s="32"/>
      <c r="E33" s="6">
        <v>10</v>
      </c>
      <c r="F33" s="13">
        <f t="shared" si="0"/>
        <v>10.4</v>
      </c>
      <c r="G33" s="13">
        <f t="shared" si="0"/>
        <v>10.816</v>
      </c>
    </row>
    <row r="34" spans="1:7" ht="12.75">
      <c r="A34" s="30" t="s">
        <v>29</v>
      </c>
      <c r="B34" s="31"/>
      <c r="C34" s="31"/>
      <c r="D34" s="32"/>
      <c r="E34" s="6">
        <v>35</v>
      </c>
      <c r="F34" s="13">
        <f t="shared" si="0"/>
        <v>36.4</v>
      </c>
      <c r="G34" s="13">
        <f t="shared" si="0"/>
        <v>37.856</v>
      </c>
    </row>
    <row r="35" spans="1:7" ht="12.75">
      <c r="A35" s="30" t="s">
        <v>30</v>
      </c>
      <c r="B35" s="31"/>
      <c r="C35" s="31"/>
      <c r="D35" s="32"/>
      <c r="E35" s="6">
        <f>SUM(E36:E37)</f>
        <v>45</v>
      </c>
      <c r="F35" s="13">
        <f t="shared" si="0"/>
        <v>46.800000000000004</v>
      </c>
      <c r="G35" s="13">
        <f t="shared" si="0"/>
        <v>48.672000000000004</v>
      </c>
    </row>
    <row r="36" spans="1:7" ht="12.75">
      <c r="A36" s="27" t="s">
        <v>31</v>
      </c>
      <c r="B36" s="28"/>
      <c r="C36" s="28"/>
      <c r="D36" s="29"/>
      <c r="E36" s="5">
        <v>20</v>
      </c>
      <c r="F36" s="13">
        <f t="shared" si="0"/>
        <v>20.8</v>
      </c>
      <c r="G36" s="13">
        <f t="shared" si="0"/>
        <v>21.632</v>
      </c>
    </row>
    <row r="37" spans="1:7" ht="12.75">
      <c r="A37" s="27" t="s">
        <v>32</v>
      </c>
      <c r="B37" s="28"/>
      <c r="C37" s="28"/>
      <c r="D37" s="29"/>
      <c r="E37" s="5">
        <v>25</v>
      </c>
      <c r="F37" s="13">
        <f t="shared" si="0"/>
        <v>26</v>
      </c>
      <c r="G37" s="13">
        <f t="shared" si="0"/>
        <v>27.04</v>
      </c>
    </row>
    <row r="38" spans="1:7" ht="12.75">
      <c r="A38" s="30" t="s">
        <v>33</v>
      </c>
      <c r="B38" s="31"/>
      <c r="C38" s="31"/>
      <c r="D38" s="32"/>
      <c r="E38" s="6">
        <f>SUM(E39:E41)</f>
        <v>7770</v>
      </c>
      <c r="F38" s="13">
        <f t="shared" si="0"/>
        <v>8080.8</v>
      </c>
      <c r="G38" s="13">
        <f t="shared" si="0"/>
        <v>8404.032000000001</v>
      </c>
    </row>
    <row r="39" spans="1:7" ht="12.75">
      <c r="A39" s="27" t="s">
        <v>47</v>
      </c>
      <c r="B39" s="28"/>
      <c r="C39" s="28"/>
      <c r="D39" s="29"/>
      <c r="E39" s="5">
        <v>140</v>
      </c>
      <c r="F39" s="13">
        <f t="shared" si="0"/>
        <v>145.6</v>
      </c>
      <c r="G39" s="13">
        <f t="shared" si="0"/>
        <v>151.424</v>
      </c>
    </row>
    <row r="40" spans="1:7" ht="12.75">
      <c r="A40" s="27" t="s">
        <v>34</v>
      </c>
      <c r="B40" s="28"/>
      <c r="C40" s="28"/>
      <c r="D40" s="29"/>
      <c r="E40" s="5">
        <v>130</v>
      </c>
      <c r="F40" s="13">
        <f t="shared" si="0"/>
        <v>135.20000000000002</v>
      </c>
      <c r="G40" s="13">
        <f t="shared" si="0"/>
        <v>140.60800000000003</v>
      </c>
    </row>
    <row r="41" spans="1:7" ht="12.75">
      <c r="A41" s="27" t="s">
        <v>35</v>
      </c>
      <c r="B41" s="28"/>
      <c r="C41" s="28"/>
      <c r="D41" s="29"/>
      <c r="E41" s="5">
        <v>7500</v>
      </c>
      <c r="F41" s="13">
        <f t="shared" si="0"/>
        <v>7800</v>
      </c>
      <c r="G41" s="13">
        <f t="shared" si="0"/>
        <v>8112</v>
      </c>
    </row>
    <row r="42" spans="1:7" ht="15.75">
      <c r="A42" s="34" t="s">
        <v>36</v>
      </c>
      <c r="B42" s="35"/>
      <c r="C42" s="35"/>
      <c r="D42" s="36"/>
      <c r="E42" s="7">
        <f>E43+E50</f>
        <v>44145</v>
      </c>
      <c r="F42" s="13">
        <f t="shared" si="0"/>
        <v>45910.8</v>
      </c>
      <c r="G42" s="13">
        <f t="shared" si="0"/>
        <v>47747.232</v>
      </c>
    </row>
    <row r="43" spans="1:7" ht="12.75">
      <c r="A43" s="30" t="s">
        <v>37</v>
      </c>
      <c r="B43" s="31"/>
      <c r="C43" s="31"/>
      <c r="D43" s="32"/>
      <c r="E43" s="6">
        <f>SUM(E44:E49)</f>
        <v>44000</v>
      </c>
      <c r="F43" s="13">
        <f t="shared" si="0"/>
        <v>45760</v>
      </c>
      <c r="G43" s="13">
        <f t="shared" si="0"/>
        <v>47590.4</v>
      </c>
    </row>
    <row r="44" spans="1:7" ht="12.75">
      <c r="A44" s="27" t="s">
        <v>38</v>
      </c>
      <c r="B44" s="28"/>
      <c r="C44" s="28"/>
      <c r="D44" s="29"/>
      <c r="E44" s="5">
        <v>42914</v>
      </c>
      <c r="F44" s="13">
        <f t="shared" si="0"/>
        <v>44630.560000000005</v>
      </c>
      <c r="G44" s="13">
        <f t="shared" si="0"/>
        <v>46415.782400000004</v>
      </c>
    </row>
    <row r="45" spans="1:7" ht="12.75">
      <c r="A45" s="27" t="s">
        <v>39</v>
      </c>
      <c r="B45" s="28"/>
      <c r="C45" s="28"/>
      <c r="D45" s="29"/>
      <c r="E45" s="5">
        <v>400</v>
      </c>
      <c r="F45" s="13">
        <f t="shared" si="0"/>
        <v>416</v>
      </c>
      <c r="G45" s="13">
        <f t="shared" si="0"/>
        <v>432.64</v>
      </c>
    </row>
    <row r="46" spans="1:7" ht="12.75">
      <c r="A46" s="27" t="s">
        <v>40</v>
      </c>
      <c r="B46" s="28"/>
      <c r="C46" s="28"/>
      <c r="D46" s="29"/>
      <c r="E46" s="5">
        <v>263</v>
      </c>
      <c r="F46" s="13">
        <f t="shared" si="0"/>
        <v>273.52</v>
      </c>
      <c r="G46" s="13">
        <f t="shared" si="0"/>
        <v>284.4608</v>
      </c>
    </row>
    <row r="47" spans="1:7" ht="12.75">
      <c r="A47" s="27" t="s">
        <v>41</v>
      </c>
      <c r="B47" s="28"/>
      <c r="C47" s="28"/>
      <c r="D47" s="29"/>
      <c r="E47" s="5">
        <v>365</v>
      </c>
      <c r="F47" s="13">
        <f t="shared" si="0"/>
        <v>379.6</v>
      </c>
      <c r="G47" s="13">
        <f t="shared" si="0"/>
        <v>394.78400000000005</v>
      </c>
    </row>
    <row r="48" spans="1:7" ht="12.75">
      <c r="A48" s="27" t="s">
        <v>42</v>
      </c>
      <c r="B48" s="28"/>
      <c r="C48" s="28"/>
      <c r="D48" s="29"/>
      <c r="E48" s="5">
        <v>43</v>
      </c>
      <c r="F48" s="13">
        <f t="shared" si="0"/>
        <v>44.72</v>
      </c>
      <c r="G48" s="13">
        <f t="shared" si="0"/>
        <v>46.5088</v>
      </c>
    </row>
    <row r="49" spans="1:7" ht="12.75">
      <c r="A49" s="27" t="s">
        <v>43</v>
      </c>
      <c r="B49" s="28"/>
      <c r="C49" s="28"/>
      <c r="D49" s="29"/>
      <c r="E49" s="5">
        <v>15</v>
      </c>
      <c r="F49" s="13">
        <f t="shared" si="0"/>
        <v>15.600000000000001</v>
      </c>
      <c r="G49" s="13">
        <f t="shared" si="0"/>
        <v>16.224000000000004</v>
      </c>
    </row>
    <row r="50" spans="1:7" ht="12.75">
      <c r="A50" s="30" t="s">
        <v>44</v>
      </c>
      <c r="B50" s="31"/>
      <c r="C50" s="31"/>
      <c r="D50" s="32"/>
      <c r="E50" s="6">
        <v>145</v>
      </c>
      <c r="F50" s="13">
        <f t="shared" si="0"/>
        <v>150.8</v>
      </c>
      <c r="G50" s="13">
        <f t="shared" si="0"/>
        <v>156.83200000000002</v>
      </c>
    </row>
    <row r="51" spans="1:7" ht="18">
      <c r="A51" s="33" t="s">
        <v>45</v>
      </c>
      <c r="B51" s="33"/>
      <c r="C51" s="33"/>
      <c r="D51" s="33"/>
      <c r="E51" s="10">
        <f>E42+E20+E6</f>
        <v>143345</v>
      </c>
      <c r="F51" s="13">
        <f t="shared" si="0"/>
        <v>149078.80000000002</v>
      </c>
      <c r="G51" s="13">
        <f t="shared" si="0"/>
        <v>155041.95200000002</v>
      </c>
    </row>
    <row r="52" spans="1:7" ht="12.75">
      <c r="A52" s="3"/>
      <c r="B52" s="3"/>
      <c r="C52" s="3"/>
      <c r="D52" s="3"/>
      <c r="E52" s="4"/>
      <c r="F52" s="12"/>
      <c r="G52" s="12"/>
    </row>
  </sheetData>
  <sheetProtection/>
  <mergeCells count="45">
    <mergeCell ref="A43:D43"/>
    <mergeCell ref="A37:D37"/>
    <mergeCell ref="A44:D44"/>
    <mergeCell ref="A45:D45"/>
    <mergeCell ref="A46:D46"/>
    <mergeCell ref="A47:D4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7:D17"/>
    <mergeCell ref="A20:D20"/>
    <mergeCell ref="A21:D21"/>
    <mergeCell ref="A22:D22"/>
    <mergeCell ref="A23:D23"/>
    <mergeCell ref="A24:D24"/>
    <mergeCell ref="A11:D11"/>
    <mergeCell ref="A12:D12"/>
    <mergeCell ref="A13:D13"/>
    <mergeCell ref="A14:D14"/>
    <mergeCell ref="A15:D15"/>
    <mergeCell ref="A16:D16"/>
    <mergeCell ref="A3:H3"/>
    <mergeCell ref="A48:D48"/>
    <mergeCell ref="A49:D49"/>
    <mergeCell ref="A50:D50"/>
    <mergeCell ref="A51:D51"/>
    <mergeCell ref="A5:D5"/>
    <mergeCell ref="A6:D6"/>
    <mergeCell ref="A7:D7"/>
    <mergeCell ref="A8:D8"/>
    <mergeCell ref="A10:D10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4">
      <selection activeCell="A3" sqref="A3:J53"/>
    </sheetView>
  </sheetViews>
  <sheetFormatPr defaultColWidth="9.140625" defaultRowHeight="12.75"/>
  <cols>
    <col min="5" max="5" width="10.7109375" style="0" bestFit="1" customWidth="1"/>
  </cols>
  <sheetData>
    <row r="1" spans="1:8" ht="12.75">
      <c r="A1" s="11" t="s">
        <v>0</v>
      </c>
      <c r="B1" s="11"/>
      <c r="C1" s="11"/>
      <c r="D1" s="11"/>
      <c r="E1" s="11"/>
      <c r="F1" s="11"/>
      <c r="G1" s="11"/>
      <c r="H1" s="11"/>
    </row>
    <row r="2" spans="1:8" ht="12.75">
      <c r="A2" s="11"/>
      <c r="B2" s="11"/>
      <c r="C2" s="11"/>
      <c r="D2" s="11"/>
      <c r="E2" s="11"/>
      <c r="F2" s="11"/>
      <c r="G2" s="11"/>
      <c r="H2" s="11"/>
    </row>
    <row r="3" spans="1:8" ht="13.5" thickBot="1">
      <c r="A3" s="26" t="s">
        <v>53</v>
      </c>
      <c r="B3" s="26"/>
      <c r="C3" s="26"/>
      <c r="D3" s="26"/>
      <c r="E3" s="26"/>
      <c r="F3" s="26"/>
      <c r="G3" s="26"/>
      <c r="H3" s="26"/>
    </row>
    <row r="4" spans="5:10" ht="13.5" thickBot="1">
      <c r="E4" s="44" t="s">
        <v>51</v>
      </c>
      <c r="F4" s="45"/>
      <c r="G4" s="46"/>
      <c r="H4" s="44" t="s">
        <v>52</v>
      </c>
      <c r="I4" s="45"/>
      <c r="J4" s="46"/>
    </row>
    <row r="5" spans="1:10" ht="12.75">
      <c r="A5" s="27" t="s">
        <v>1</v>
      </c>
      <c r="B5" s="28"/>
      <c r="C5" s="28"/>
      <c r="D5" s="29"/>
      <c r="E5" s="17">
        <v>2009</v>
      </c>
      <c r="F5" s="18">
        <v>2010</v>
      </c>
      <c r="G5" s="18">
        <v>2011</v>
      </c>
      <c r="H5" s="18">
        <v>2009</v>
      </c>
      <c r="I5" s="18">
        <v>2010</v>
      </c>
      <c r="J5" s="18">
        <v>2011</v>
      </c>
    </row>
    <row r="6" spans="1:10" ht="15.75">
      <c r="A6" s="34" t="s">
        <v>2</v>
      </c>
      <c r="B6" s="35"/>
      <c r="C6" s="35"/>
      <c r="D6" s="36"/>
      <c r="E6" s="7">
        <v>84213</v>
      </c>
      <c r="F6" s="13">
        <f>PRODUCT(E6,1.05)</f>
        <v>88423.65000000001</v>
      </c>
      <c r="G6" s="13">
        <f>PRODUCT(F6,1.05)</f>
        <v>92844.83250000002</v>
      </c>
      <c r="H6" s="16">
        <f>PRODUCT(E6/30.126)</f>
        <v>2795.359490141406</v>
      </c>
      <c r="I6" s="16">
        <f>PRODUCT(F6/30.126)</f>
        <v>2935.1274646484767</v>
      </c>
      <c r="J6" s="16">
        <f>PRODUCT(G6/30.126)</f>
        <v>3081.8838378809005</v>
      </c>
    </row>
    <row r="7" spans="1:10" ht="12.75">
      <c r="A7" s="30" t="s">
        <v>3</v>
      </c>
      <c r="B7" s="31"/>
      <c r="C7" s="31"/>
      <c r="D7" s="32"/>
      <c r="E7" s="6">
        <v>84213</v>
      </c>
      <c r="F7" s="13">
        <f aca="true" t="shared" si="0" ref="F7:F52">PRODUCT(E7,1.05)</f>
        <v>88423.65000000001</v>
      </c>
      <c r="G7" s="13">
        <f aca="true" t="shared" si="1" ref="G7:G52">PRODUCT(F7,1.05)</f>
        <v>92844.83250000002</v>
      </c>
      <c r="H7" s="16">
        <f aca="true" t="shared" si="2" ref="H7:H53">PRODUCT(E7/30.126)</f>
        <v>2795.359490141406</v>
      </c>
      <c r="I7" s="16">
        <f aca="true" t="shared" si="3" ref="I7:I53">PRODUCT(F7/30.126)</f>
        <v>2935.1274646484767</v>
      </c>
      <c r="J7" s="16">
        <f aca="true" t="shared" si="4" ref="J7:J53">PRODUCT(G7/30.126)</f>
        <v>3081.8838378809005</v>
      </c>
    </row>
    <row r="8" spans="1:10" ht="12.75">
      <c r="A8" s="37" t="s">
        <v>4</v>
      </c>
      <c r="B8" s="38"/>
      <c r="C8" s="38"/>
      <c r="D8" s="39"/>
      <c r="E8" s="9">
        <v>74638</v>
      </c>
      <c r="F8" s="13">
        <f t="shared" si="0"/>
        <v>78369.90000000001</v>
      </c>
      <c r="G8" s="13">
        <f t="shared" si="1"/>
        <v>82288.39500000002</v>
      </c>
      <c r="H8" s="16">
        <f t="shared" si="2"/>
        <v>2477.5277169222595</v>
      </c>
      <c r="I8" s="16">
        <f t="shared" si="3"/>
        <v>2601.404102768373</v>
      </c>
      <c r="J8" s="16">
        <f t="shared" si="4"/>
        <v>2731.474307906792</v>
      </c>
    </row>
    <row r="9" spans="1:10" ht="12.75">
      <c r="A9" s="2" t="s">
        <v>5</v>
      </c>
      <c r="B9" s="2"/>
      <c r="C9" s="2"/>
      <c r="D9" s="2"/>
      <c r="E9" s="5">
        <v>74638</v>
      </c>
      <c r="F9" s="13">
        <f t="shared" si="0"/>
        <v>78369.90000000001</v>
      </c>
      <c r="G9" s="13">
        <f t="shared" si="1"/>
        <v>82288.39500000002</v>
      </c>
      <c r="H9" s="16">
        <f t="shared" si="2"/>
        <v>2477.5277169222595</v>
      </c>
      <c r="I9" s="16">
        <f t="shared" si="3"/>
        <v>2601.404102768373</v>
      </c>
      <c r="J9" s="16">
        <f t="shared" si="4"/>
        <v>2731.474307906792</v>
      </c>
    </row>
    <row r="10" spans="1:10" ht="12.75">
      <c r="A10" s="37" t="s">
        <v>6</v>
      </c>
      <c r="B10" s="38"/>
      <c r="C10" s="38"/>
      <c r="D10" s="39"/>
      <c r="E10" s="9">
        <v>9575</v>
      </c>
      <c r="F10" s="13">
        <f t="shared" si="0"/>
        <v>10053.75</v>
      </c>
      <c r="G10" s="13">
        <f t="shared" si="1"/>
        <v>10556.4375</v>
      </c>
      <c r="H10" s="16">
        <f t="shared" si="2"/>
        <v>317.8317732191462</v>
      </c>
      <c r="I10" s="16">
        <f t="shared" si="3"/>
        <v>333.72336188010354</v>
      </c>
      <c r="J10" s="16">
        <f t="shared" si="4"/>
        <v>350.40952997410875</v>
      </c>
    </row>
    <row r="11" spans="1:10" ht="12.75">
      <c r="A11" s="40" t="s">
        <v>7</v>
      </c>
      <c r="B11" s="41"/>
      <c r="C11" s="41"/>
      <c r="D11" s="42"/>
      <c r="E11" s="8">
        <v>5200</v>
      </c>
      <c r="F11" s="13">
        <f t="shared" si="0"/>
        <v>5460</v>
      </c>
      <c r="G11" s="13">
        <f t="shared" si="1"/>
        <v>5733</v>
      </c>
      <c r="H11" s="16">
        <f t="shared" si="2"/>
        <v>172.6083781451238</v>
      </c>
      <c r="I11" s="16">
        <f t="shared" si="3"/>
        <v>181.23879705238</v>
      </c>
      <c r="J11" s="16">
        <f t="shared" si="4"/>
        <v>190.30073690499898</v>
      </c>
    </row>
    <row r="12" spans="1:10" ht="12.75">
      <c r="A12" s="27" t="s">
        <v>8</v>
      </c>
      <c r="B12" s="28"/>
      <c r="C12" s="28"/>
      <c r="D12" s="29"/>
      <c r="E12" s="5">
        <v>950</v>
      </c>
      <c r="F12" s="13">
        <f t="shared" si="0"/>
        <v>997.5</v>
      </c>
      <c r="G12" s="13">
        <f t="shared" si="1"/>
        <v>1047.375</v>
      </c>
      <c r="H12" s="16">
        <f t="shared" si="2"/>
        <v>31.534222930359157</v>
      </c>
      <c r="I12" s="16">
        <f t="shared" si="3"/>
        <v>33.110934076877115</v>
      </c>
      <c r="J12" s="16">
        <f t="shared" si="4"/>
        <v>34.76648078072097</v>
      </c>
    </row>
    <row r="13" spans="1:10" ht="12.75">
      <c r="A13" s="27" t="s">
        <v>9</v>
      </c>
      <c r="B13" s="28"/>
      <c r="C13" s="28"/>
      <c r="D13" s="29"/>
      <c r="E13" s="5">
        <v>4250</v>
      </c>
      <c r="F13" s="13">
        <f t="shared" si="0"/>
        <v>4462.5</v>
      </c>
      <c r="G13" s="13">
        <f t="shared" si="1"/>
        <v>4685.625</v>
      </c>
      <c r="H13" s="16">
        <f t="shared" si="2"/>
        <v>141.07415521476466</v>
      </c>
      <c r="I13" s="16">
        <f t="shared" si="3"/>
        <v>148.1278629755029</v>
      </c>
      <c r="J13" s="16">
        <f t="shared" si="4"/>
        <v>155.53425612427802</v>
      </c>
    </row>
    <row r="14" spans="1:10" ht="12.75">
      <c r="A14" s="40" t="s">
        <v>10</v>
      </c>
      <c r="B14" s="41"/>
      <c r="C14" s="41"/>
      <c r="D14" s="42"/>
      <c r="E14" s="8">
        <v>4375</v>
      </c>
      <c r="F14" s="13">
        <f t="shared" si="0"/>
        <v>4593.75</v>
      </c>
      <c r="G14" s="13">
        <f t="shared" si="1"/>
        <v>4823.4375</v>
      </c>
      <c r="H14" s="16">
        <f t="shared" si="2"/>
        <v>145.22339507402242</v>
      </c>
      <c r="I14" s="16">
        <f t="shared" si="3"/>
        <v>152.48456482772355</v>
      </c>
      <c r="J14" s="16">
        <f t="shared" si="4"/>
        <v>160.10879306910974</v>
      </c>
    </row>
    <row r="15" spans="1:10" ht="12.75">
      <c r="A15" s="27" t="s">
        <v>11</v>
      </c>
      <c r="B15" s="28"/>
      <c r="C15" s="28"/>
      <c r="D15" s="29"/>
      <c r="E15" s="5">
        <v>150</v>
      </c>
      <c r="F15" s="13">
        <f t="shared" si="0"/>
        <v>157.5</v>
      </c>
      <c r="G15" s="13">
        <f t="shared" si="1"/>
        <v>165.375</v>
      </c>
      <c r="H15" s="16">
        <f t="shared" si="2"/>
        <v>4.97908783110934</v>
      </c>
      <c r="I15" s="16">
        <f t="shared" si="3"/>
        <v>5.228042222664808</v>
      </c>
      <c r="J15" s="16">
        <f t="shared" si="4"/>
        <v>5.489444333798048</v>
      </c>
    </row>
    <row r="16" spans="1:10" ht="12.75">
      <c r="A16" s="27" t="s">
        <v>12</v>
      </c>
      <c r="B16" s="28"/>
      <c r="C16" s="28"/>
      <c r="D16" s="29"/>
      <c r="E16" s="5">
        <v>15</v>
      </c>
      <c r="F16" s="13">
        <f t="shared" si="0"/>
        <v>15.75</v>
      </c>
      <c r="G16" s="13">
        <f t="shared" si="1"/>
        <v>16.5375</v>
      </c>
      <c r="H16" s="16">
        <f t="shared" si="2"/>
        <v>0.49790878311093406</v>
      </c>
      <c r="I16" s="16">
        <f t="shared" si="3"/>
        <v>0.5228042222664807</v>
      </c>
      <c r="J16" s="16">
        <f t="shared" si="4"/>
        <v>0.5489444333798048</v>
      </c>
    </row>
    <row r="17" spans="1:10" ht="12.75">
      <c r="A17" s="27" t="s">
        <v>13</v>
      </c>
      <c r="B17" s="28"/>
      <c r="C17" s="28"/>
      <c r="D17" s="29"/>
      <c r="E17" s="5">
        <v>10</v>
      </c>
      <c r="F17" s="13">
        <f t="shared" si="0"/>
        <v>10.5</v>
      </c>
      <c r="G17" s="13">
        <f t="shared" si="1"/>
        <v>11.025</v>
      </c>
      <c r="H17" s="16">
        <f t="shared" si="2"/>
        <v>0.3319391887406227</v>
      </c>
      <c r="I17" s="16">
        <f t="shared" si="3"/>
        <v>0.3485361481776538</v>
      </c>
      <c r="J17" s="16">
        <f t="shared" si="4"/>
        <v>0.3659629555865365</v>
      </c>
    </row>
    <row r="18" spans="1:10" ht="12.75">
      <c r="A18" s="2" t="s">
        <v>14</v>
      </c>
      <c r="B18" s="2"/>
      <c r="C18" s="2"/>
      <c r="D18" s="2"/>
      <c r="E18" s="5">
        <v>200</v>
      </c>
      <c r="F18" s="13">
        <f t="shared" si="0"/>
        <v>210</v>
      </c>
      <c r="G18" s="13">
        <f t="shared" si="1"/>
        <v>220.5</v>
      </c>
      <c r="H18" s="16">
        <f t="shared" si="2"/>
        <v>6.638783774812454</v>
      </c>
      <c r="I18" s="16">
        <f t="shared" si="3"/>
        <v>6.970722963553077</v>
      </c>
      <c r="J18" s="16">
        <f t="shared" si="4"/>
        <v>7.319259111730731</v>
      </c>
    </row>
    <row r="19" spans="1:10" ht="12.75">
      <c r="A19" s="2" t="s">
        <v>15</v>
      </c>
      <c r="B19" s="2"/>
      <c r="C19" s="2"/>
      <c r="D19" s="2"/>
      <c r="E19" s="5">
        <v>4000</v>
      </c>
      <c r="F19" s="13">
        <f t="shared" si="0"/>
        <v>4200</v>
      </c>
      <c r="G19" s="13">
        <f t="shared" si="1"/>
        <v>4410</v>
      </c>
      <c r="H19" s="16">
        <f t="shared" si="2"/>
        <v>132.77567549624908</v>
      </c>
      <c r="I19" s="16">
        <f t="shared" si="3"/>
        <v>139.41445927106153</v>
      </c>
      <c r="J19" s="16">
        <f t="shared" si="4"/>
        <v>146.3851822346146</v>
      </c>
    </row>
    <row r="20" spans="1:10" ht="15.75">
      <c r="A20" s="34" t="s">
        <v>16</v>
      </c>
      <c r="B20" s="35"/>
      <c r="C20" s="35"/>
      <c r="D20" s="36"/>
      <c r="E20" s="7">
        <v>14355</v>
      </c>
      <c r="F20" s="13">
        <f t="shared" si="0"/>
        <v>15072.75</v>
      </c>
      <c r="G20" s="13">
        <f t="shared" si="1"/>
        <v>15826.3875</v>
      </c>
      <c r="H20" s="16">
        <f t="shared" si="2"/>
        <v>476.4987054371639</v>
      </c>
      <c r="I20" s="16">
        <f t="shared" si="3"/>
        <v>500.3236407090221</v>
      </c>
      <c r="J20" s="16">
        <f t="shared" si="4"/>
        <v>525.3398227444732</v>
      </c>
    </row>
    <row r="21" spans="1:10" ht="12.75">
      <c r="A21" s="30" t="s">
        <v>17</v>
      </c>
      <c r="B21" s="31"/>
      <c r="C21" s="31"/>
      <c r="D21" s="32"/>
      <c r="E21" s="6">
        <v>220</v>
      </c>
      <c r="F21" s="13">
        <f t="shared" si="0"/>
        <v>231</v>
      </c>
      <c r="G21" s="13">
        <f t="shared" si="1"/>
        <v>242.55</v>
      </c>
      <c r="H21" s="16">
        <f t="shared" si="2"/>
        <v>7.302662152293699</v>
      </c>
      <c r="I21" s="16">
        <f t="shared" si="3"/>
        <v>7.6677952599083845</v>
      </c>
      <c r="J21" s="16">
        <f t="shared" si="4"/>
        <v>8.051185022903804</v>
      </c>
    </row>
    <row r="22" spans="1:10" ht="12.75">
      <c r="A22" s="27" t="s">
        <v>18</v>
      </c>
      <c r="B22" s="28"/>
      <c r="C22" s="28"/>
      <c r="D22" s="29"/>
      <c r="E22" s="5">
        <v>220</v>
      </c>
      <c r="F22" s="13">
        <f t="shared" si="0"/>
        <v>231</v>
      </c>
      <c r="G22" s="13">
        <f t="shared" si="1"/>
        <v>242.55</v>
      </c>
      <c r="H22" s="16">
        <f t="shared" si="2"/>
        <v>7.302662152293699</v>
      </c>
      <c r="I22" s="16">
        <f t="shared" si="3"/>
        <v>7.6677952599083845</v>
      </c>
      <c r="J22" s="16">
        <f t="shared" si="4"/>
        <v>8.051185022903804</v>
      </c>
    </row>
    <row r="23" spans="1:10" ht="12.75">
      <c r="A23" s="30" t="s">
        <v>19</v>
      </c>
      <c r="B23" s="31"/>
      <c r="C23" s="31"/>
      <c r="D23" s="32"/>
      <c r="E23" s="6">
        <v>150</v>
      </c>
      <c r="F23" s="13">
        <f t="shared" si="0"/>
        <v>157.5</v>
      </c>
      <c r="G23" s="13">
        <f t="shared" si="1"/>
        <v>165.375</v>
      </c>
      <c r="H23" s="16">
        <f t="shared" si="2"/>
        <v>4.97908783110934</v>
      </c>
      <c r="I23" s="16">
        <f t="shared" si="3"/>
        <v>5.228042222664808</v>
      </c>
      <c r="J23" s="16">
        <f t="shared" si="4"/>
        <v>5.489444333798048</v>
      </c>
    </row>
    <row r="24" spans="1:10" ht="12.75">
      <c r="A24" s="27" t="s">
        <v>20</v>
      </c>
      <c r="B24" s="28"/>
      <c r="C24" s="28"/>
      <c r="D24" s="29"/>
      <c r="E24" s="5">
        <v>0</v>
      </c>
      <c r="F24" s="13">
        <f t="shared" si="0"/>
        <v>0</v>
      </c>
      <c r="G24" s="13">
        <f t="shared" si="1"/>
        <v>0</v>
      </c>
      <c r="H24" s="16">
        <f t="shared" si="2"/>
        <v>0</v>
      </c>
      <c r="I24" s="16">
        <f t="shared" si="3"/>
        <v>0</v>
      </c>
      <c r="J24" s="16">
        <f t="shared" si="4"/>
        <v>0</v>
      </c>
    </row>
    <row r="25" spans="1:10" ht="12.75">
      <c r="A25" s="27" t="s">
        <v>21</v>
      </c>
      <c r="B25" s="28"/>
      <c r="C25" s="28"/>
      <c r="D25" s="29"/>
      <c r="E25" s="5">
        <v>150</v>
      </c>
      <c r="F25" s="13">
        <f t="shared" si="0"/>
        <v>157.5</v>
      </c>
      <c r="G25" s="13">
        <f t="shared" si="1"/>
        <v>165.375</v>
      </c>
      <c r="H25" s="16">
        <f t="shared" si="2"/>
        <v>4.97908783110934</v>
      </c>
      <c r="I25" s="16">
        <f t="shared" si="3"/>
        <v>5.228042222664808</v>
      </c>
      <c r="J25" s="16">
        <f t="shared" si="4"/>
        <v>5.489444333798048</v>
      </c>
    </row>
    <row r="26" spans="1:10" ht="12.75">
      <c r="A26" s="30" t="s">
        <v>22</v>
      </c>
      <c r="B26" s="31"/>
      <c r="C26" s="31"/>
      <c r="D26" s="32"/>
      <c r="E26" s="6">
        <v>4076</v>
      </c>
      <c r="F26" s="13">
        <f t="shared" si="0"/>
        <v>4279.8</v>
      </c>
      <c r="G26" s="13">
        <f t="shared" si="1"/>
        <v>4493.79</v>
      </c>
      <c r="H26" s="16">
        <f t="shared" si="2"/>
        <v>135.29841333067782</v>
      </c>
      <c r="I26" s="16">
        <f t="shared" si="3"/>
        <v>142.0633339972117</v>
      </c>
      <c r="J26" s="16">
        <f t="shared" si="4"/>
        <v>149.16650069707228</v>
      </c>
    </row>
    <row r="27" spans="1:10" ht="12.75">
      <c r="A27" s="27" t="s">
        <v>23</v>
      </c>
      <c r="B27" s="28"/>
      <c r="C27" s="28"/>
      <c r="D27" s="29"/>
      <c r="E27" s="5">
        <v>4076</v>
      </c>
      <c r="F27" s="13">
        <f t="shared" si="0"/>
        <v>4279.8</v>
      </c>
      <c r="G27" s="13">
        <f t="shared" si="1"/>
        <v>4493.79</v>
      </c>
      <c r="H27" s="16">
        <f t="shared" si="2"/>
        <v>135.29841333067782</v>
      </c>
      <c r="I27" s="16">
        <f t="shared" si="3"/>
        <v>142.0633339972117</v>
      </c>
      <c r="J27" s="16">
        <f t="shared" si="4"/>
        <v>149.16650069707228</v>
      </c>
    </row>
    <row r="28" spans="1:10" ht="12.75">
      <c r="A28" s="30" t="s">
        <v>24</v>
      </c>
      <c r="B28" s="31"/>
      <c r="C28" s="31"/>
      <c r="D28" s="32"/>
      <c r="E28" s="6">
        <v>1699</v>
      </c>
      <c r="F28" s="13">
        <f t="shared" si="0"/>
        <v>1783.95</v>
      </c>
      <c r="G28" s="13">
        <f t="shared" si="1"/>
        <v>1873.1475</v>
      </c>
      <c r="H28" s="16">
        <f t="shared" si="2"/>
        <v>56.3964681670318</v>
      </c>
      <c r="I28" s="16">
        <f t="shared" si="3"/>
        <v>59.21629157538339</v>
      </c>
      <c r="J28" s="16">
        <f t="shared" si="4"/>
        <v>62.17710615415256</v>
      </c>
    </row>
    <row r="29" spans="1:10" ht="12.75">
      <c r="A29" s="27" t="s">
        <v>25</v>
      </c>
      <c r="B29" s="28"/>
      <c r="C29" s="28"/>
      <c r="D29" s="29"/>
      <c r="E29" s="5">
        <v>684</v>
      </c>
      <c r="F29" s="13">
        <f t="shared" si="0"/>
        <v>718.2</v>
      </c>
      <c r="G29" s="13">
        <f t="shared" si="1"/>
        <v>754.1100000000001</v>
      </c>
      <c r="H29" s="16">
        <f t="shared" si="2"/>
        <v>22.704640509858592</v>
      </c>
      <c r="I29" s="16">
        <f t="shared" si="3"/>
        <v>23.839872535351525</v>
      </c>
      <c r="J29" s="16">
        <f t="shared" si="4"/>
        <v>25.031866162119105</v>
      </c>
    </row>
    <row r="30" spans="1:10" ht="12.75">
      <c r="A30" s="27" t="s">
        <v>26</v>
      </c>
      <c r="B30" s="28"/>
      <c r="C30" s="28"/>
      <c r="D30" s="29"/>
      <c r="E30" s="5">
        <v>200</v>
      </c>
      <c r="F30" s="13">
        <f t="shared" si="0"/>
        <v>210</v>
      </c>
      <c r="G30" s="13">
        <f t="shared" si="1"/>
        <v>220.5</v>
      </c>
      <c r="H30" s="16">
        <f t="shared" si="2"/>
        <v>6.638783774812454</v>
      </c>
      <c r="I30" s="16">
        <f t="shared" si="3"/>
        <v>6.970722963553077</v>
      </c>
      <c r="J30" s="16">
        <f t="shared" si="4"/>
        <v>7.319259111730731</v>
      </c>
    </row>
    <row r="31" spans="1:10" ht="12.75">
      <c r="A31" s="27" t="s">
        <v>27</v>
      </c>
      <c r="B31" s="28"/>
      <c r="C31" s="28"/>
      <c r="D31" s="29"/>
      <c r="E31" s="5">
        <v>65</v>
      </c>
      <c r="F31" s="13">
        <f t="shared" si="0"/>
        <v>68.25</v>
      </c>
      <c r="G31" s="13">
        <f t="shared" si="1"/>
        <v>71.66250000000001</v>
      </c>
      <c r="H31" s="16">
        <f t="shared" si="2"/>
        <v>2.1576047268140477</v>
      </c>
      <c r="I31" s="16">
        <f t="shared" si="3"/>
        <v>2.26548496315475</v>
      </c>
      <c r="J31" s="16">
        <f t="shared" si="4"/>
        <v>2.3787592113124876</v>
      </c>
    </row>
    <row r="32" spans="1:10" ht="12.75">
      <c r="A32" s="27" t="s">
        <v>28</v>
      </c>
      <c r="B32" s="28"/>
      <c r="C32" s="28"/>
      <c r="D32" s="29"/>
      <c r="E32" s="5">
        <v>750</v>
      </c>
      <c r="F32" s="13">
        <f t="shared" si="0"/>
        <v>787.5</v>
      </c>
      <c r="G32" s="13">
        <f t="shared" si="1"/>
        <v>826.875</v>
      </c>
      <c r="H32" s="16">
        <f t="shared" si="2"/>
        <v>24.895439155546704</v>
      </c>
      <c r="I32" s="16">
        <f t="shared" si="3"/>
        <v>26.14021111332404</v>
      </c>
      <c r="J32" s="16">
        <f t="shared" si="4"/>
        <v>27.447221668990238</v>
      </c>
    </row>
    <row r="33" spans="1:10" ht="12.75">
      <c r="A33" s="30" t="s">
        <v>46</v>
      </c>
      <c r="B33" s="31"/>
      <c r="C33" s="31"/>
      <c r="D33" s="32"/>
      <c r="E33" s="6">
        <v>460</v>
      </c>
      <c r="F33" s="13">
        <f t="shared" si="0"/>
        <v>483</v>
      </c>
      <c r="G33" s="13">
        <f t="shared" si="1"/>
        <v>507.15000000000003</v>
      </c>
      <c r="H33" s="16">
        <f t="shared" si="2"/>
        <v>15.269202682068645</v>
      </c>
      <c r="I33" s="16">
        <f t="shared" si="3"/>
        <v>16.032662816172078</v>
      </c>
      <c r="J33" s="16">
        <f t="shared" si="4"/>
        <v>16.834295956980682</v>
      </c>
    </row>
    <row r="34" spans="1:10" ht="12.75">
      <c r="A34" s="30" t="s">
        <v>29</v>
      </c>
      <c r="B34" s="31"/>
      <c r="C34" s="31"/>
      <c r="D34" s="32"/>
      <c r="E34" s="6">
        <v>30</v>
      </c>
      <c r="F34" s="13">
        <f t="shared" si="0"/>
        <v>31.5</v>
      </c>
      <c r="G34" s="13">
        <f t="shared" si="1"/>
        <v>33.075</v>
      </c>
      <c r="H34" s="16">
        <f t="shared" si="2"/>
        <v>0.9958175662218681</v>
      </c>
      <c r="I34" s="16">
        <f t="shared" si="3"/>
        <v>1.0456084445329614</v>
      </c>
      <c r="J34" s="16">
        <f t="shared" si="4"/>
        <v>1.0978888667596096</v>
      </c>
    </row>
    <row r="35" spans="1:10" ht="12.75">
      <c r="A35" s="30" t="s">
        <v>30</v>
      </c>
      <c r="B35" s="31"/>
      <c r="C35" s="31"/>
      <c r="D35" s="32"/>
      <c r="E35" s="6">
        <v>40</v>
      </c>
      <c r="F35" s="13">
        <f t="shared" si="0"/>
        <v>42</v>
      </c>
      <c r="G35" s="13">
        <f t="shared" si="1"/>
        <v>44.1</v>
      </c>
      <c r="H35" s="16">
        <f t="shared" si="2"/>
        <v>1.327756754962491</v>
      </c>
      <c r="I35" s="16">
        <f t="shared" si="3"/>
        <v>1.3941445927106153</v>
      </c>
      <c r="J35" s="16">
        <f t="shared" si="4"/>
        <v>1.463851822346146</v>
      </c>
    </row>
    <row r="36" spans="1:10" ht="12.75">
      <c r="A36" s="27" t="s">
        <v>31</v>
      </c>
      <c r="B36" s="28"/>
      <c r="C36" s="28"/>
      <c r="D36" s="29"/>
      <c r="E36" s="5">
        <v>20</v>
      </c>
      <c r="F36" s="13">
        <f t="shared" si="0"/>
        <v>21</v>
      </c>
      <c r="G36" s="13">
        <f t="shared" si="1"/>
        <v>22.05</v>
      </c>
      <c r="H36" s="16">
        <f t="shared" si="2"/>
        <v>0.6638783774812455</v>
      </c>
      <c r="I36" s="16">
        <f t="shared" si="3"/>
        <v>0.6970722963553077</v>
      </c>
      <c r="J36" s="16">
        <f t="shared" si="4"/>
        <v>0.731925911173073</v>
      </c>
    </row>
    <row r="37" spans="1:10" ht="12.75">
      <c r="A37" s="27" t="s">
        <v>32</v>
      </c>
      <c r="B37" s="28"/>
      <c r="C37" s="28"/>
      <c r="D37" s="29"/>
      <c r="E37" s="5">
        <v>25</v>
      </c>
      <c r="F37" s="13">
        <f t="shared" si="0"/>
        <v>26.25</v>
      </c>
      <c r="G37" s="13">
        <f t="shared" si="1"/>
        <v>27.5625</v>
      </c>
      <c r="H37" s="16">
        <f t="shared" si="2"/>
        <v>0.8298479718515568</v>
      </c>
      <c r="I37" s="16">
        <f t="shared" si="3"/>
        <v>0.8713403704441346</v>
      </c>
      <c r="J37" s="16">
        <f t="shared" si="4"/>
        <v>0.9149073889663414</v>
      </c>
    </row>
    <row r="38" spans="1:10" ht="12.75">
      <c r="A38" s="30" t="s">
        <v>33</v>
      </c>
      <c r="B38" s="31"/>
      <c r="C38" s="31"/>
      <c r="D38" s="32"/>
      <c r="E38" s="6">
        <v>7680</v>
      </c>
      <c r="F38" s="13">
        <f t="shared" si="0"/>
        <v>8064</v>
      </c>
      <c r="G38" s="13">
        <f t="shared" si="1"/>
        <v>8467.2</v>
      </c>
      <c r="H38" s="16">
        <f t="shared" si="2"/>
        <v>254.92929695279824</v>
      </c>
      <c r="I38" s="16">
        <f t="shared" si="3"/>
        <v>267.6757618004381</v>
      </c>
      <c r="J38" s="16">
        <f t="shared" si="4"/>
        <v>281.05954989046006</v>
      </c>
    </row>
    <row r="39" spans="1:10" ht="12.75">
      <c r="A39" s="27" t="s">
        <v>47</v>
      </c>
      <c r="B39" s="28"/>
      <c r="C39" s="28"/>
      <c r="D39" s="29"/>
      <c r="E39" s="5">
        <v>180</v>
      </c>
      <c r="F39" s="13">
        <f t="shared" si="0"/>
        <v>189</v>
      </c>
      <c r="G39" s="13">
        <f t="shared" si="1"/>
        <v>198.45000000000002</v>
      </c>
      <c r="H39" s="16">
        <f t="shared" si="2"/>
        <v>5.9749053973312085</v>
      </c>
      <c r="I39" s="16">
        <f t="shared" si="3"/>
        <v>6.273650667197769</v>
      </c>
      <c r="J39" s="16">
        <f t="shared" si="4"/>
        <v>6.587333200557658</v>
      </c>
    </row>
    <row r="40" spans="1:10" ht="12.75">
      <c r="A40" s="27" t="s">
        <v>34</v>
      </c>
      <c r="B40" s="28"/>
      <c r="C40" s="28"/>
      <c r="D40" s="29"/>
      <c r="E40" s="5">
        <v>0</v>
      </c>
      <c r="F40" s="13">
        <f t="shared" si="0"/>
        <v>0</v>
      </c>
      <c r="G40" s="13">
        <f t="shared" si="1"/>
        <v>0</v>
      </c>
      <c r="H40" s="16">
        <f t="shared" si="2"/>
        <v>0</v>
      </c>
      <c r="I40" s="16">
        <f t="shared" si="3"/>
        <v>0</v>
      </c>
      <c r="J40" s="16">
        <f t="shared" si="4"/>
        <v>0</v>
      </c>
    </row>
    <row r="41" spans="1:10" ht="12.75">
      <c r="A41" s="27" t="s">
        <v>35</v>
      </c>
      <c r="B41" s="28"/>
      <c r="C41" s="28"/>
      <c r="D41" s="29"/>
      <c r="E41" s="5">
        <v>7500</v>
      </c>
      <c r="F41" s="13">
        <f t="shared" si="0"/>
        <v>7875</v>
      </c>
      <c r="G41" s="13">
        <f t="shared" si="1"/>
        <v>8268.75</v>
      </c>
      <c r="H41" s="16">
        <f t="shared" si="2"/>
        <v>248.95439155546703</v>
      </c>
      <c r="I41" s="16">
        <f t="shared" si="3"/>
        <v>261.4021111332404</v>
      </c>
      <c r="J41" s="16">
        <f t="shared" si="4"/>
        <v>274.4722166899024</v>
      </c>
    </row>
    <row r="42" spans="1:10" ht="15.75">
      <c r="A42" s="34" t="s">
        <v>36</v>
      </c>
      <c r="B42" s="35"/>
      <c r="C42" s="35"/>
      <c r="D42" s="36"/>
      <c r="E42" s="7">
        <v>52501</v>
      </c>
      <c r="F42" s="13">
        <f t="shared" si="0"/>
        <v>55126.05</v>
      </c>
      <c r="G42" s="13">
        <f t="shared" si="1"/>
        <v>57882.35250000001</v>
      </c>
      <c r="H42" s="16">
        <f t="shared" si="2"/>
        <v>1742.7139348071432</v>
      </c>
      <c r="I42" s="16">
        <f t="shared" si="3"/>
        <v>1829.8496315475006</v>
      </c>
      <c r="J42" s="16">
        <f t="shared" si="4"/>
        <v>1921.3421131248758</v>
      </c>
    </row>
    <row r="43" spans="1:10" ht="12.75">
      <c r="A43" s="30" t="s">
        <v>37</v>
      </c>
      <c r="B43" s="31"/>
      <c r="C43" s="31"/>
      <c r="D43" s="32"/>
      <c r="E43" s="6">
        <v>50955</v>
      </c>
      <c r="F43" s="13">
        <f t="shared" si="0"/>
        <v>53502.75</v>
      </c>
      <c r="G43" s="13">
        <f t="shared" si="1"/>
        <v>56177.887500000004</v>
      </c>
      <c r="H43" s="16">
        <f t="shared" si="2"/>
        <v>1691.396136227843</v>
      </c>
      <c r="I43" s="16">
        <f t="shared" si="3"/>
        <v>1775.965943039235</v>
      </c>
      <c r="J43" s="16">
        <f t="shared" si="4"/>
        <v>1864.7642401911971</v>
      </c>
    </row>
    <row r="44" spans="1:10" ht="12.75">
      <c r="A44" s="27" t="s">
        <v>38</v>
      </c>
      <c r="B44" s="28"/>
      <c r="C44" s="28"/>
      <c r="D44" s="29"/>
      <c r="E44" s="5">
        <v>50024</v>
      </c>
      <c r="F44" s="13">
        <f t="shared" si="0"/>
        <v>52525.200000000004</v>
      </c>
      <c r="G44" s="13">
        <f t="shared" si="1"/>
        <v>55151.46000000001</v>
      </c>
      <c r="H44" s="16">
        <f t="shared" si="2"/>
        <v>1660.492597756091</v>
      </c>
      <c r="I44" s="16">
        <f t="shared" si="3"/>
        <v>1743.5172276438957</v>
      </c>
      <c r="J44" s="16">
        <f t="shared" si="4"/>
        <v>1830.6930890260905</v>
      </c>
    </row>
    <row r="45" spans="1:10" ht="12.75">
      <c r="A45" s="27" t="s">
        <v>39</v>
      </c>
      <c r="B45" s="28"/>
      <c r="C45" s="28"/>
      <c r="D45" s="29"/>
      <c r="E45" s="5">
        <v>400</v>
      </c>
      <c r="F45" s="13">
        <f t="shared" si="0"/>
        <v>420</v>
      </c>
      <c r="G45" s="13">
        <f t="shared" si="1"/>
        <v>441</v>
      </c>
      <c r="H45" s="16">
        <f t="shared" si="2"/>
        <v>13.277567549624909</v>
      </c>
      <c r="I45" s="16">
        <f t="shared" si="3"/>
        <v>13.941445927106153</v>
      </c>
      <c r="J45" s="16">
        <f t="shared" si="4"/>
        <v>14.638518223461462</v>
      </c>
    </row>
    <row r="46" spans="1:10" ht="12.75">
      <c r="A46" s="27" t="s">
        <v>40</v>
      </c>
      <c r="B46" s="28"/>
      <c r="C46" s="28"/>
      <c r="D46" s="29"/>
      <c r="E46" s="5">
        <v>262</v>
      </c>
      <c r="F46" s="13">
        <f t="shared" si="0"/>
        <v>275.1</v>
      </c>
      <c r="G46" s="13">
        <f t="shared" si="1"/>
        <v>288.855</v>
      </c>
      <c r="H46" s="16">
        <f t="shared" si="2"/>
        <v>8.696806745004315</v>
      </c>
      <c r="I46" s="16">
        <f t="shared" si="3"/>
        <v>9.131647082254531</v>
      </c>
      <c r="J46" s="16">
        <f t="shared" si="4"/>
        <v>9.588229436367257</v>
      </c>
    </row>
    <row r="47" spans="1:10" ht="12.75">
      <c r="A47" s="27" t="s">
        <v>41</v>
      </c>
      <c r="B47" s="28"/>
      <c r="C47" s="28"/>
      <c r="D47" s="29"/>
      <c r="E47" s="5">
        <v>253</v>
      </c>
      <c r="F47" s="13">
        <f t="shared" si="0"/>
        <v>265.65000000000003</v>
      </c>
      <c r="G47" s="13">
        <f t="shared" si="1"/>
        <v>278.93250000000006</v>
      </c>
      <c r="H47" s="16">
        <f t="shared" si="2"/>
        <v>8.398061475137755</v>
      </c>
      <c r="I47" s="16">
        <f t="shared" si="3"/>
        <v>8.817964548894643</v>
      </c>
      <c r="J47" s="16">
        <f t="shared" si="4"/>
        <v>9.258862776339376</v>
      </c>
    </row>
    <row r="48" spans="1:10" ht="12.75">
      <c r="A48" s="27" t="s">
        <v>42</v>
      </c>
      <c r="B48" s="28"/>
      <c r="C48" s="28"/>
      <c r="D48" s="29"/>
      <c r="E48" s="5"/>
      <c r="F48" s="13">
        <f t="shared" si="0"/>
        <v>1.05</v>
      </c>
      <c r="G48" s="13">
        <f t="shared" si="1"/>
        <v>1.1025</v>
      </c>
      <c r="H48" s="16">
        <f t="shared" si="2"/>
        <v>0</v>
      </c>
      <c r="I48" s="16">
        <f t="shared" si="3"/>
        <v>0.03485361481776539</v>
      </c>
      <c r="J48" s="16">
        <f t="shared" si="4"/>
        <v>0.03659629555865365</v>
      </c>
    </row>
    <row r="49" spans="1:10" ht="12.75">
      <c r="A49" s="27" t="s">
        <v>43</v>
      </c>
      <c r="B49" s="28"/>
      <c r="C49" s="28"/>
      <c r="D49" s="29"/>
      <c r="E49" s="5">
        <v>16</v>
      </c>
      <c r="F49" s="13">
        <f t="shared" si="0"/>
        <v>16.8</v>
      </c>
      <c r="G49" s="13">
        <f t="shared" si="1"/>
        <v>17.64</v>
      </c>
      <c r="H49" s="16">
        <f t="shared" si="2"/>
        <v>0.5311027019849963</v>
      </c>
      <c r="I49" s="16">
        <f t="shared" si="3"/>
        <v>0.5576578370842462</v>
      </c>
      <c r="J49" s="16">
        <f t="shared" si="4"/>
        <v>0.5855407289384584</v>
      </c>
    </row>
    <row r="50" spans="1:10" ht="12.75">
      <c r="A50" s="30" t="s">
        <v>44</v>
      </c>
      <c r="B50" s="31"/>
      <c r="C50" s="31"/>
      <c r="D50" s="32"/>
      <c r="E50" s="6">
        <v>1546</v>
      </c>
      <c r="F50" s="13">
        <f t="shared" si="0"/>
        <v>1623.3000000000002</v>
      </c>
      <c r="G50" s="13">
        <f t="shared" si="1"/>
        <v>1704.4650000000004</v>
      </c>
      <c r="H50" s="16">
        <f t="shared" si="2"/>
        <v>51.31779857930027</v>
      </c>
      <c r="I50" s="16">
        <f t="shared" si="3"/>
        <v>53.88368850826529</v>
      </c>
      <c r="J50" s="16">
        <f t="shared" si="4"/>
        <v>56.57787293367856</v>
      </c>
    </row>
    <row r="51" spans="1:10" ht="18">
      <c r="A51" s="33" t="s">
        <v>49</v>
      </c>
      <c r="B51" s="33"/>
      <c r="C51" s="33"/>
      <c r="D51" s="33"/>
      <c r="E51" s="10">
        <v>151069</v>
      </c>
      <c r="F51" s="13">
        <f t="shared" si="0"/>
        <v>158622.45</v>
      </c>
      <c r="G51" s="13">
        <f t="shared" si="1"/>
        <v>166553.5725</v>
      </c>
      <c r="H51" s="16">
        <f t="shared" si="2"/>
        <v>5014.5721303857135</v>
      </c>
      <c r="I51" s="16">
        <f t="shared" si="3"/>
        <v>5265.300736904999</v>
      </c>
      <c r="J51" s="16">
        <f t="shared" si="4"/>
        <v>5528.565773750249</v>
      </c>
    </row>
    <row r="52" spans="1:10" ht="18">
      <c r="A52" s="33" t="s">
        <v>50</v>
      </c>
      <c r="B52" s="33"/>
      <c r="C52" s="33"/>
      <c r="D52" s="33"/>
      <c r="E52" s="10">
        <v>1800</v>
      </c>
      <c r="F52" s="13">
        <f t="shared" si="0"/>
        <v>1890</v>
      </c>
      <c r="G52" s="13">
        <f t="shared" si="1"/>
        <v>1984.5</v>
      </c>
      <c r="H52" s="16">
        <f t="shared" si="2"/>
        <v>59.74905397331209</v>
      </c>
      <c r="I52" s="16">
        <f t="shared" si="3"/>
        <v>62.73650667197769</v>
      </c>
      <c r="J52" s="16">
        <f t="shared" si="4"/>
        <v>65.87333200557657</v>
      </c>
    </row>
    <row r="53" spans="1:10" ht="12.75">
      <c r="A53" s="43" t="s">
        <v>45</v>
      </c>
      <c r="B53" s="43"/>
      <c r="C53" s="43"/>
      <c r="D53" s="43"/>
      <c r="E53" s="15">
        <f>SUM(E51:E52)</f>
        <v>152869</v>
      </c>
      <c r="F53" s="14">
        <f>SUM(F51:F52)</f>
        <v>160512.45</v>
      </c>
      <c r="G53" s="14">
        <f>SUM(G51:G52)</f>
        <v>168538.0725</v>
      </c>
      <c r="H53" s="16">
        <f t="shared" si="2"/>
        <v>5074.321184359025</v>
      </c>
      <c r="I53" s="16">
        <f t="shared" si="3"/>
        <v>5328.037243576977</v>
      </c>
      <c r="J53" s="16">
        <f t="shared" si="4"/>
        <v>5594.439105755826</v>
      </c>
    </row>
  </sheetData>
  <sheetProtection/>
  <mergeCells count="49">
    <mergeCell ref="A52:D52"/>
    <mergeCell ref="A3:H3"/>
    <mergeCell ref="A5:D5"/>
    <mergeCell ref="A6:D6"/>
    <mergeCell ref="A7:D7"/>
    <mergeCell ref="A8:D8"/>
    <mergeCell ref="A10:D10"/>
    <mergeCell ref="A11:D11"/>
    <mergeCell ref="A12:D12"/>
    <mergeCell ref="A13:D13"/>
    <mergeCell ref="A14:D14"/>
    <mergeCell ref="A15:D15"/>
    <mergeCell ref="A16:D16"/>
    <mergeCell ref="A17:D17"/>
    <mergeCell ref="A20:D20"/>
    <mergeCell ref="A21:D21"/>
    <mergeCell ref="A22:D22"/>
    <mergeCell ref="A23:D23"/>
    <mergeCell ref="A24:D24"/>
    <mergeCell ref="A25:D25"/>
    <mergeCell ref="A26:D26"/>
    <mergeCell ref="A27:D27"/>
    <mergeCell ref="A39:D39"/>
    <mergeCell ref="A28:D28"/>
    <mergeCell ref="A29:D29"/>
    <mergeCell ref="A30:D30"/>
    <mergeCell ref="A31:D31"/>
    <mergeCell ref="A32:D32"/>
    <mergeCell ref="A33:D33"/>
    <mergeCell ref="A44:D44"/>
    <mergeCell ref="A45:D45"/>
    <mergeCell ref="A46:D46"/>
    <mergeCell ref="A47:D47"/>
    <mergeCell ref="A48:D48"/>
    <mergeCell ref="A34:D34"/>
    <mergeCell ref="A35:D35"/>
    <mergeCell ref="A36:D36"/>
    <mergeCell ref="A37:D37"/>
    <mergeCell ref="A38:D38"/>
    <mergeCell ref="A40:D40"/>
    <mergeCell ref="A41:D41"/>
    <mergeCell ref="A42:D42"/>
    <mergeCell ref="A49:D49"/>
    <mergeCell ref="A53:D53"/>
    <mergeCell ref="H4:J4"/>
    <mergeCell ref="E4:G4"/>
    <mergeCell ref="A50:D50"/>
    <mergeCell ref="A51:D51"/>
    <mergeCell ref="A43:D4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K26" sqref="K26"/>
    </sheetView>
  </sheetViews>
  <sheetFormatPr defaultColWidth="9.140625" defaultRowHeight="12.75"/>
  <cols>
    <col min="5" max="5" width="11.421875" style="0" bestFit="1" customWidth="1"/>
  </cols>
  <sheetData>
    <row r="1" spans="1:7" ht="13.5" thickBot="1">
      <c r="A1" s="25" t="s">
        <v>54</v>
      </c>
      <c r="B1" s="25"/>
      <c r="C1" s="25"/>
      <c r="D1" s="25"/>
      <c r="E1" s="25"/>
      <c r="F1" s="25"/>
      <c r="G1" s="25"/>
    </row>
    <row r="2" spans="5:7" ht="13.5" thickBot="1">
      <c r="E2" s="44" t="s">
        <v>52</v>
      </c>
      <c r="F2" s="45"/>
      <c r="G2" s="46"/>
    </row>
    <row r="3" spans="1:7" ht="12.75">
      <c r="A3" s="27" t="s">
        <v>1</v>
      </c>
      <c r="B3" s="28"/>
      <c r="C3" s="28"/>
      <c r="D3" s="29"/>
      <c r="E3" s="17">
        <v>2010</v>
      </c>
      <c r="F3" s="18">
        <v>2011</v>
      </c>
      <c r="G3" s="18">
        <v>2012</v>
      </c>
    </row>
    <row r="4" spans="1:7" ht="15.75">
      <c r="A4" s="34" t="s">
        <v>2</v>
      </c>
      <c r="B4" s="35"/>
      <c r="C4" s="35"/>
      <c r="D4" s="36"/>
      <c r="E4" s="20">
        <v>2721</v>
      </c>
      <c r="F4" s="13">
        <f>PRODUCT(E4,1.01)</f>
        <v>2748.21</v>
      </c>
      <c r="G4" s="13">
        <f>PRODUCT(F4,1.01)</f>
        <v>2775.6921</v>
      </c>
    </row>
    <row r="5" spans="1:7" ht="12.75">
      <c r="A5" s="30" t="s">
        <v>3</v>
      </c>
      <c r="B5" s="31"/>
      <c r="C5" s="31"/>
      <c r="D5" s="32"/>
      <c r="E5" s="19">
        <v>2721</v>
      </c>
      <c r="F5" s="13">
        <f aca="true" t="shared" si="0" ref="F5:F51">PRODUCT(E5,1.01)</f>
        <v>2748.21</v>
      </c>
      <c r="G5" s="13">
        <f aca="true" t="shared" si="1" ref="G5:G51">PRODUCT(F5,1.01)</f>
        <v>2775.6921</v>
      </c>
    </row>
    <row r="6" spans="1:7" ht="12.75">
      <c r="A6" s="37" t="s">
        <v>4</v>
      </c>
      <c r="B6" s="38"/>
      <c r="C6" s="38"/>
      <c r="D6" s="39"/>
      <c r="E6" s="21">
        <v>2400</v>
      </c>
      <c r="F6" s="13">
        <f t="shared" si="0"/>
        <v>2424</v>
      </c>
      <c r="G6" s="13">
        <f t="shared" si="1"/>
        <v>2448.2400000000002</v>
      </c>
    </row>
    <row r="7" spans="1:7" ht="12.75">
      <c r="A7" s="2" t="s">
        <v>5</v>
      </c>
      <c r="B7" s="2"/>
      <c r="C7" s="2"/>
      <c r="D7" s="2"/>
      <c r="E7" s="22">
        <v>2400</v>
      </c>
      <c r="F7" s="13">
        <f t="shared" si="0"/>
        <v>2424</v>
      </c>
      <c r="G7" s="13">
        <f t="shared" si="1"/>
        <v>2448.2400000000002</v>
      </c>
    </row>
    <row r="8" spans="1:7" ht="12.75">
      <c r="A8" s="37" t="s">
        <v>6</v>
      </c>
      <c r="B8" s="38"/>
      <c r="C8" s="38"/>
      <c r="D8" s="39"/>
      <c r="E8" s="21">
        <v>321</v>
      </c>
      <c r="F8" s="13">
        <f t="shared" si="0"/>
        <v>324.21</v>
      </c>
      <c r="G8" s="13">
        <f t="shared" si="1"/>
        <v>327.4521</v>
      </c>
    </row>
    <row r="9" spans="1:7" ht="12.75">
      <c r="A9" s="40" t="s">
        <v>7</v>
      </c>
      <c r="B9" s="41"/>
      <c r="C9" s="41"/>
      <c r="D9" s="42"/>
      <c r="E9" s="23">
        <v>174</v>
      </c>
      <c r="F9" s="13">
        <f t="shared" si="0"/>
        <v>175.74</v>
      </c>
      <c r="G9" s="13">
        <f t="shared" si="1"/>
        <v>177.4974</v>
      </c>
    </row>
    <row r="10" spans="1:7" ht="12.75">
      <c r="A10" s="27" t="s">
        <v>8</v>
      </c>
      <c r="B10" s="28"/>
      <c r="C10" s="28"/>
      <c r="D10" s="29"/>
      <c r="E10" s="22">
        <v>33</v>
      </c>
      <c r="F10" s="13">
        <f t="shared" si="0"/>
        <v>33.33</v>
      </c>
      <c r="G10" s="13">
        <f t="shared" si="1"/>
        <v>33.6633</v>
      </c>
    </row>
    <row r="11" spans="1:7" ht="12.75">
      <c r="A11" s="27" t="s">
        <v>9</v>
      </c>
      <c r="B11" s="28"/>
      <c r="C11" s="28"/>
      <c r="D11" s="29"/>
      <c r="E11" s="22">
        <v>141</v>
      </c>
      <c r="F11" s="13">
        <f t="shared" si="0"/>
        <v>142.41</v>
      </c>
      <c r="G11" s="13">
        <f t="shared" si="1"/>
        <v>143.8341</v>
      </c>
    </row>
    <row r="12" spans="1:7" ht="12.75">
      <c r="A12" s="40" t="s">
        <v>10</v>
      </c>
      <c r="B12" s="41"/>
      <c r="C12" s="41"/>
      <c r="D12" s="42"/>
      <c r="E12" s="23">
        <v>147</v>
      </c>
      <c r="F12" s="13">
        <f t="shared" si="0"/>
        <v>148.47</v>
      </c>
      <c r="G12" s="13">
        <f t="shared" si="1"/>
        <v>149.9547</v>
      </c>
    </row>
    <row r="13" spans="1:7" ht="12.75">
      <c r="A13" s="27" t="s">
        <v>11</v>
      </c>
      <c r="B13" s="28"/>
      <c r="C13" s="28"/>
      <c r="D13" s="29"/>
      <c r="E13" s="22">
        <v>5</v>
      </c>
      <c r="F13" s="13">
        <f t="shared" si="0"/>
        <v>5.05</v>
      </c>
      <c r="G13" s="13">
        <f t="shared" si="1"/>
        <v>5.1005</v>
      </c>
    </row>
    <row r="14" spans="1:7" ht="12.75">
      <c r="A14" s="27" t="s">
        <v>12</v>
      </c>
      <c r="B14" s="28"/>
      <c r="C14" s="28"/>
      <c r="D14" s="29"/>
      <c r="E14" s="22">
        <v>6.6</v>
      </c>
      <c r="F14" s="13">
        <f t="shared" si="0"/>
        <v>6.6659999999999995</v>
      </c>
      <c r="G14" s="13">
        <f t="shared" si="1"/>
        <v>6.732659999999999</v>
      </c>
    </row>
    <row r="15" spans="1:7" ht="12.75">
      <c r="A15" s="27" t="s">
        <v>13</v>
      </c>
      <c r="B15" s="28"/>
      <c r="C15" s="28"/>
      <c r="D15" s="29"/>
      <c r="E15" s="22">
        <v>0.4</v>
      </c>
      <c r="F15" s="13">
        <f t="shared" si="0"/>
        <v>0.404</v>
      </c>
      <c r="G15" s="13">
        <f t="shared" si="1"/>
        <v>0.40804</v>
      </c>
    </row>
    <row r="16" spans="1:7" ht="12.75">
      <c r="A16" s="2" t="s">
        <v>14</v>
      </c>
      <c r="B16" s="2"/>
      <c r="C16" s="2"/>
      <c r="D16" s="2"/>
      <c r="E16" s="22">
        <v>0.5</v>
      </c>
      <c r="F16" s="13">
        <f t="shared" si="0"/>
        <v>0.505</v>
      </c>
      <c r="G16" s="13">
        <f t="shared" si="1"/>
        <v>0.51005</v>
      </c>
    </row>
    <row r="17" spans="1:7" ht="12.75">
      <c r="A17" s="2" t="s">
        <v>15</v>
      </c>
      <c r="B17" s="2"/>
      <c r="C17" s="2"/>
      <c r="D17" s="2"/>
      <c r="E17" s="22">
        <v>134.5</v>
      </c>
      <c r="F17" s="13">
        <f t="shared" si="0"/>
        <v>135.845</v>
      </c>
      <c r="G17" s="13">
        <f t="shared" si="1"/>
        <v>137.20345</v>
      </c>
    </row>
    <row r="18" spans="1:7" ht="15.75">
      <c r="A18" s="34" t="s">
        <v>16</v>
      </c>
      <c r="B18" s="35"/>
      <c r="C18" s="35"/>
      <c r="D18" s="36"/>
      <c r="E18" s="20">
        <v>347.06</v>
      </c>
      <c r="F18" s="13">
        <f t="shared" si="0"/>
        <v>350.5306</v>
      </c>
      <c r="G18" s="13">
        <f t="shared" si="1"/>
        <v>354.035906</v>
      </c>
    </row>
    <row r="19" spans="1:7" ht="12.75">
      <c r="A19" s="30" t="s">
        <v>17</v>
      </c>
      <c r="B19" s="31"/>
      <c r="C19" s="31"/>
      <c r="D19" s="32"/>
      <c r="E19" s="19">
        <v>0</v>
      </c>
      <c r="F19" s="13">
        <f t="shared" si="0"/>
        <v>0</v>
      </c>
      <c r="G19" s="13">
        <f t="shared" si="1"/>
        <v>0</v>
      </c>
    </row>
    <row r="20" spans="1:7" ht="12.75">
      <c r="A20" s="27" t="s">
        <v>18</v>
      </c>
      <c r="B20" s="28"/>
      <c r="C20" s="28"/>
      <c r="D20" s="29"/>
      <c r="E20" s="22">
        <v>0</v>
      </c>
      <c r="F20" s="13">
        <f t="shared" si="0"/>
        <v>0</v>
      </c>
      <c r="G20" s="13">
        <f t="shared" si="1"/>
        <v>0</v>
      </c>
    </row>
    <row r="21" spans="1:7" ht="12.75">
      <c r="A21" s="30" t="s">
        <v>19</v>
      </c>
      <c r="B21" s="31"/>
      <c r="C21" s="31"/>
      <c r="D21" s="32"/>
      <c r="E21" s="19">
        <v>5</v>
      </c>
      <c r="F21" s="13">
        <f t="shared" si="0"/>
        <v>5.05</v>
      </c>
      <c r="G21" s="13">
        <f t="shared" si="1"/>
        <v>5.1005</v>
      </c>
    </row>
    <row r="22" spans="1:7" ht="12.75">
      <c r="A22" s="27" t="s">
        <v>20</v>
      </c>
      <c r="B22" s="28"/>
      <c r="C22" s="28"/>
      <c r="D22" s="29"/>
      <c r="E22" s="22">
        <v>0</v>
      </c>
      <c r="F22" s="13">
        <f t="shared" si="0"/>
        <v>0</v>
      </c>
      <c r="G22" s="13">
        <f t="shared" si="1"/>
        <v>0</v>
      </c>
    </row>
    <row r="23" spans="1:7" ht="12.75">
      <c r="A23" s="27" t="s">
        <v>21</v>
      </c>
      <c r="B23" s="28"/>
      <c r="C23" s="28"/>
      <c r="D23" s="29"/>
      <c r="E23" s="22">
        <v>5</v>
      </c>
      <c r="F23" s="13">
        <f t="shared" si="0"/>
        <v>5.05</v>
      </c>
      <c r="G23" s="13">
        <f t="shared" si="1"/>
        <v>5.1005</v>
      </c>
    </row>
    <row r="24" spans="1:7" ht="12.75">
      <c r="A24" s="30" t="s">
        <v>22</v>
      </c>
      <c r="B24" s="31"/>
      <c r="C24" s="31"/>
      <c r="D24" s="32"/>
      <c r="E24" s="19">
        <v>135.3</v>
      </c>
      <c r="F24" s="13">
        <f t="shared" si="0"/>
        <v>136.65300000000002</v>
      </c>
      <c r="G24" s="13">
        <f t="shared" si="1"/>
        <v>138.01953000000003</v>
      </c>
    </row>
    <row r="25" spans="1:7" ht="12.75">
      <c r="A25" s="27" t="s">
        <v>23</v>
      </c>
      <c r="B25" s="28"/>
      <c r="C25" s="28"/>
      <c r="D25" s="29"/>
      <c r="E25" s="22">
        <v>135.3</v>
      </c>
      <c r="F25" s="13">
        <f t="shared" si="0"/>
        <v>136.65300000000002</v>
      </c>
      <c r="G25" s="13">
        <f t="shared" si="1"/>
        <v>138.01953000000003</v>
      </c>
    </row>
    <row r="26" spans="1:7" ht="12.75">
      <c r="A26" s="30" t="s">
        <v>24</v>
      </c>
      <c r="B26" s="31"/>
      <c r="C26" s="31"/>
      <c r="D26" s="32"/>
      <c r="E26" s="19">
        <v>35.98</v>
      </c>
      <c r="F26" s="13">
        <f t="shared" si="0"/>
        <v>36.3398</v>
      </c>
      <c r="G26" s="13">
        <f t="shared" si="1"/>
        <v>36.703198</v>
      </c>
    </row>
    <row r="27" spans="1:7" ht="12.75">
      <c r="A27" s="27" t="s">
        <v>25</v>
      </c>
      <c r="B27" s="28"/>
      <c r="C27" s="28"/>
      <c r="D27" s="29"/>
      <c r="E27" s="22">
        <v>13.28</v>
      </c>
      <c r="F27" s="13">
        <f t="shared" si="0"/>
        <v>13.412799999999999</v>
      </c>
      <c r="G27" s="13">
        <f t="shared" si="1"/>
        <v>13.546928</v>
      </c>
    </row>
    <row r="28" spans="1:7" ht="12.75">
      <c r="A28" s="27" t="s">
        <v>26</v>
      </c>
      <c r="B28" s="28"/>
      <c r="C28" s="28"/>
      <c r="D28" s="29"/>
      <c r="E28" s="22">
        <v>5.2</v>
      </c>
      <c r="F28" s="13">
        <f t="shared" si="0"/>
        <v>5.252000000000001</v>
      </c>
      <c r="G28" s="13">
        <f t="shared" si="1"/>
        <v>5.304520000000001</v>
      </c>
    </row>
    <row r="29" spans="1:7" ht="12.75">
      <c r="A29" s="27" t="s">
        <v>27</v>
      </c>
      <c r="B29" s="28"/>
      <c r="C29" s="28"/>
      <c r="D29" s="29"/>
      <c r="E29" s="22">
        <v>2.5</v>
      </c>
      <c r="F29" s="13">
        <f t="shared" si="0"/>
        <v>2.525</v>
      </c>
      <c r="G29" s="13">
        <f t="shared" si="1"/>
        <v>2.55025</v>
      </c>
    </row>
    <row r="30" spans="1:7" ht="12.75">
      <c r="A30" s="27" t="s">
        <v>28</v>
      </c>
      <c r="B30" s="28"/>
      <c r="C30" s="28"/>
      <c r="D30" s="29"/>
      <c r="E30" s="22">
        <v>15</v>
      </c>
      <c r="F30" s="13">
        <f t="shared" si="0"/>
        <v>15.15</v>
      </c>
      <c r="G30" s="13">
        <f t="shared" si="1"/>
        <v>15.3015</v>
      </c>
    </row>
    <row r="31" spans="1:7" ht="12.75">
      <c r="A31" s="30" t="s">
        <v>46</v>
      </c>
      <c r="B31" s="31"/>
      <c r="C31" s="31"/>
      <c r="D31" s="32"/>
      <c r="E31" s="19">
        <v>3</v>
      </c>
      <c r="F31" s="13">
        <f t="shared" si="0"/>
        <v>3.0300000000000002</v>
      </c>
      <c r="G31" s="13">
        <f t="shared" si="1"/>
        <v>3.0603000000000002</v>
      </c>
    </row>
    <row r="32" spans="1:7" ht="12.75">
      <c r="A32" s="30" t="s">
        <v>29</v>
      </c>
      <c r="B32" s="31"/>
      <c r="C32" s="31"/>
      <c r="D32" s="32"/>
      <c r="E32" s="19">
        <v>1</v>
      </c>
      <c r="F32" s="13">
        <f t="shared" si="0"/>
        <v>1.01</v>
      </c>
      <c r="G32" s="13">
        <f t="shared" si="1"/>
        <v>1.0201</v>
      </c>
    </row>
    <row r="33" spans="1:7" ht="12.75">
      <c r="A33" s="30" t="s">
        <v>30</v>
      </c>
      <c r="B33" s="31"/>
      <c r="C33" s="31"/>
      <c r="D33" s="32"/>
      <c r="E33" s="19">
        <v>0.81</v>
      </c>
      <c r="F33" s="13">
        <f t="shared" si="0"/>
        <v>0.8181</v>
      </c>
      <c r="G33" s="13">
        <f t="shared" si="1"/>
        <v>0.826281</v>
      </c>
    </row>
    <row r="34" spans="1:7" ht="12.75">
      <c r="A34" s="27" t="s">
        <v>31</v>
      </c>
      <c r="B34" s="28"/>
      <c r="C34" s="28"/>
      <c r="D34" s="29"/>
      <c r="E34" s="22">
        <v>0.81</v>
      </c>
      <c r="F34" s="13">
        <f t="shared" si="0"/>
        <v>0.8181</v>
      </c>
      <c r="G34" s="13">
        <f t="shared" si="1"/>
        <v>0.826281</v>
      </c>
    </row>
    <row r="35" spans="1:7" ht="12.75">
      <c r="A35" s="27" t="s">
        <v>32</v>
      </c>
      <c r="B35" s="28"/>
      <c r="C35" s="28"/>
      <c r="D35" s="29"/>
      <c r="E35" s="22">
        <v>0</v>
      </c>
      <c r="F35" s="13">
        <f t="shared" si="0"/>
        <v>0</v>
      </c>
      <c r="G35" s="13">
        <f t="shared" si="1"/>
        <v>0</v>
      </c>
    </row>
    <row r="36" spans="1:7" ht="12.75">
      <c r="A36" s="30" t="s">
        <v>33</v>
      </c>
      <c r="B36" s="31"/>
      <c r="C36" s="31"/>
      <c r="D36" s="32"/>
      <c r="E36" s="19">
        <v>165.97</v>
      </c>
      <c r="F36" s="13">
        <f t="shared" si="0"/>
        <v>167.6297</v>
      </c>
      <c r="G36" s="13">
        <f t="shared" si="1"/>
        <v>169.30599700000002</v>
      </c>
    </row>
    <row r="37" spans="1:7" ht="12.75">
      <c r="A37" s="27" t="s">
        <v>47</v>
      </c>
      <c r="B37" s="28"/>
      <c r="C37" s="28"/>
      <c r="D37" s="29"/>
      <c r="E37" s="50">
        <v>19</v>
      </c>
      <c r="F37" s="13">
        <f t="shared" si="0"/>
        <v>19.19</v>
      </c>
      <c r="G37" s="13">
        <f t="shared" si="1"/>
        <v>19.3819</v>
      </c>
    </row>
    <row r="38" spans="1:7" ht="12.75">
      <c r="A38" s="27" t="s">
        <v>55</v>
      </c>
      <c r="B38" s="28"/>
      <c r="C38" s="28"/>
      <c r="D38" s="29"/>
      <c r="E38" s="50">
        <v>36</v>
      </c>
      <c r="F38" s="13">
        <f t="shared" si="0"/>
        <v>36.36</v>
      </c>
      <c r="G38" s="13">
        <f t="shared" si="1"/>
        <v>36.7236</v>
      </c>
    </row>
    <row r="39" spans="1:7" ht="12.75">
      <c r="A39" s="27" t="s">
        <v>35</v>
      </c>
      <c r="B39" s="28"/>
      <c r="C39" s="28"/>
      <c r="D39" s="29"/>
      <c r="E39" s="50">
        <v>110.97</v>
      </c>
      <c r="F39" s="13">
        <f t="shared" si="0"/>
        <v>112.0797</v>
      </c>
      <c r="G39" s="13">
        <f t="shared" si="1"/>
        <v>113.200497</v>
      </c>
    </row>
    <row r="40" spans="1:7" ht="15.75">
      <c r="A40" s="34" t="s">
        <v>36</v>
      </c>
      <c r="B40" s="35"/>
      <c r="C40" s="35"/>
      <c r="D40" s="36"/>
      <c r="E40" s="20">
        <v>1848.13</v>
      </c>
      <c r="F40" s="13">
        <f t="shared" si="0"/>
        <v>1866.6113</v>
      </c>
      <c r="G40" s="13">
        <f t="shared" si="1"/>
        <v>1885.277413</v>
      </c>
    </row>
    <row r="41" spans="1:7" ht="12.75">
      <c r="A41" s="30" t="s">
        <v>37</v>
      </c>
      <c r="B41" s="31"/>
      <c r="C41" s="31"/>
      <c r="D41" s="32"/>
      <c r="E41" s="19">
        <v>1831.03</v>
      </c>
      <c r="F41" s="13">
        <f t="shared" si="0"/>
        <v>1849.3403</v>
      </c>
      <c r="G41" s="13">
        <f t="shared" si="1"/>
        <v>1867.833703</v>
      </c>
    </row>
    <row r="42" spans="1:7" ht="12.75">
      <c r="A42" s="27" t="s">
        <v>38</v>
      </c>
      <c r="B42" s="28"/>
      <c r="C42" s="28"/>
      <c r="D42" s="29"/>
      <c r="E42" s="50">
        <v>1795.01</v>
      </c>
      <c r="F42" s="13">
        <f t="shared" si="0"/>
        <v>1812.9601</v>
      </c>
      <c r="G42" s="13">
        <f t="shared" si="1"/>
        <v>1831.089701</v>
      </c>
    </row>
    <row r="43" spans="1:7" ht="12.75">
      <c r="A43" s="27" t="s">
        <v>39</v>
      </c>
      <c r="B43" s="28"/>
      <c r="C43" s="28"/>
      <c r="D43" s="29"/>
      <c r="E43" s="50">
        <v>15</v>
      </c>
      <c r="F43" s="13">
        <f t="shared" si="0"/>
        <v>15.15</v>
      </c>
      <c r="G43" s="13">
        <f t="shared" si="1"/>
        <v>15.3015</v>
      </c>
    </row>
    <row r="44" spans="1:7" ht="12.75">
      <c r="A44" s="27" t="s">
        <v>40</v>
      </c>
      <c r="B44" s="28"/>
      <c r="C44" s="28"/>
      <c r="D44" s="29"/>
      <c r="E44" s="50">
        <v>9</v>
      </c>
      <c r="F44" s="13">
        <f t="shared" si="0"/>
        <v>9.09</v>
      </c>
      <c r="G44" s="13">
        <f t="shared" si="1"/>
        <v>9.1809</v>
      </c>
    </row>
    <row r="45" spans="1:7" ht="12.75">
      <c r="A45" s="27" t="s">
        <v>41</v>
      </c>
      <c r="B45" s="28"/>
      <c r="C45" s="28"/>
      <c r="D45" s="29"/>
      <c r="E45" s="50">
        <v>10</v>
      </c>
      <c r="F45" s="13">
        <f t="shared" si="0"/>
        <v>10.1</v>
      </c>
      <c r="G45" s="13">
        <f t="shared" si="1"/>
        <v>10.201</v>
      </c>
    </row>
    <row r="46" spans="1:7" ht="12.75">
      <c r="A46" s="27" t="s">
        <v>42</v>
      </c>
      <c r="B46" s="28"/>
      <c r="C46" s="28"/>
      <c r="D46" s="29"/>
      <c r="E46" s="50">
        <v>1.5</v>
      </c>
      <c r="F46" s="13">
        <f t="shared" si="0"/>
        <v>1.5150000000000001</v>
      </c>
      <c r="G46" s="13">
        <f t="shared" si="1"/>
        <v>1.5301500000000001</v>
      </c>
    </row>
    <row r="47" spans="1:7" ht="12.75">
      <c r="A47" s="27" t="s">
        <v>43</v>
      </c>
      <c r="B47" s="28"/>
      <c r="C47" s="28"/>
      <c r="D47" s="29"/>
      <c r="E47" s="50">
        <v>0.52</v>
      </c>
      <c r="F47" s="13">
        <f t="shared" si="0"/>
        <v>0.5252</v>
      </c>
      <c r="G47" s="13">
        <f t="shared" si="1"/>
        <v>0.530452</v>
      </c>
    </row>
    <row r="48" spans="1:7" ht="12.75">
      <c r="A48" s="30" t="s">
        <v>44</v>
      </c>
      <c r="B48" s="31"/>
      <c r="C48" s="31"/>
      <c r="D48" s="32"/>
      <c r="E48" s="19">
        <v>17.1</v>
      </c>
      <c r="F48" s="13">
        <f t="shared" si="0"/>
        <v>17.271</v>
      </c>
      <c r="G48" s="13">
        <f t="shared" si="1"/>
        <v>17.44371</v>
      </c>
    </row>
    <row r="49" spans="1:7" ht="18.75" customHeight="1">
      <c r="A49" s="33" t="s">
        <v>49</v>
      </c>
      <c r="B49" s="33"/>
      <c r="C49" s="33"/>
      <c r="D49" s="33"/>
      <c r="E49" s="24">
        <v>4916.19</v>
      </c>
      <c r="F49" s="13">
        <f t="shared" si="0"/>
        <v>4965.3519</v>
      </c>
      <c r="G49" s="13">
        <f t="shared" si="1"/>
        <v>5015.005419</v>
      </c>
    </row>
    <row r="50" spans="1:7" ht="18">
      <c r="A50" s="33" t="s">
        <v>50</v>
      </c>
      <c r="B50" s="33"/>
      <c r="C50" s="33"/>
      <c r="D50" s="33"/>
      <c r="E50" s="24">
        <v>225.44</v>
      </c>
      <c r="F50" s="13">
        <f t="shared" si="0"/>
        <v>227.6944</v>
      </c>
      <c r="G50" s="13">
        <f t="shared" si="1"/>
        <v>229.97134400000002</v>
      </c>
    </row>
    <row r="51" spans="1:7" ht="12.75">
      <c r="A51" s="43" t="s">
        <v>45</v>
      </c>
      <c r="B51" s="43"/>
      <c r="C51" s="43"/>
      <c r="D51" s="43"/>
      <c r="E51" s="51">
        <f>SUM(E49:E50)</f>
        <v>5141.629999999999</v>
      </c>
      <c r="F51" s="13">
        <f t="shared" si="0"/>
        <v>5193.046299999999</v>
      </c>
      <c r="G51" s="13">
        <f t="shared" si="1"/>
        <v>5244.976762999999</v>
      </c>
    </row>
    <row r="52" spans="1:7" ht="12.75">
      <c r="A52" s="47" t="s">
        <v>56</v>
      </c>
      <c r="B52" s="48"/>
      <c r="C52" s="48"/>
      <c r="D52" s="49"/>
      <c r="E52" s="52">
        <v>58.54</v>
      </c>
      <c r="F52" s="1">
        <v>0</v>
      </c>
      <c r="G52" s="1">
        <v>0</v>
      </c>
    </row>
  </sheetData>
  <sheetProtection/>
  <mergeCells count="48">
    <mergeCell ref="A11:D11"/>
    <mergeCell ref="A12:D12"/>
    <mergeCell ref="A13:D13"/>
    <mergeCell ref="A14:D14"/>
    <mergeCell ref="A15:D15"/>
    <mergeCell ref="A5:D5"/>
    <mergeCell ref="A6:D6"/>
    <mergeCell ref="A8:D8"/>
    <mergeCell ref="A10:D10"/>
    <mergeCell ref="A20:D20"/>
    <mergeCell ref="A21:D21"/>
    <mergeCell ref="A22:D22"/>
    <mergeCell ref="A23:D23"/>
    <mergeCell ref="A24:D24"/>
    <mergeCell ref="A19:D19"/>
    <mergeCell ref="A25:D25"/>
    <mergeCell ref="A26:D26"/>
    <mergeCell ref="A27:D27"/>
    <mergeCell ref="A28:D28"/>
    <mergeCell ref="A29:D29"/>
    <mergeCell ref="A30:D30"/>
    <mergeCell ref="A42:D42"/>
    <mergeCell ref="A31:D31"/>
    <mergeCell ref="A32:D32"/>
    <mergeCell ref="A33:D33"/>
    <mergeCell ref="A34:D34"/>
    <mergeCell ref="A35:D35"/>
    <mergeCell ref="A36:D36"/>
    <mergeCell ref="A44:D44"/>
    <mergeCell ref="A45:D45"/>
    <mergeCell ref="A46:D46"/>
    <mergeCell ref="A47:D47"/>
    <mergeCell ref="A48:D48"/>
    <mergeCell ref="A37:D37"/>
    <mergeCell ref="A38:D38"/>
    <mergeCell ref="A39:D39"/>
    <mergeCell ref="A40:D40"/>
    <mergeCell ref="A41:D41"/>
    <mergeCell ref="A52:D52"/>
    <mergeCell ref="A49:D49"/>
    <mergeCell ref="A50:D50"/>
    <mergeCell ref="A51:D51"/>
    <mergeCell ref="E2:G2"/>
    <mergeCell ref="A3:D3"/>
    <mergeCell ref="A4:D4"/>
    <mergeCell ref="A9:D9"/>
    <mergeCell ref="A18:D18"/>
    <mergeCell ref="A43:D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Filakovo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Prednostka</dc:creator>
  <cp:keywords/>
  <dc:description/>
  <cp:lastModifiedBy>Csilla</cp:lastModifiedBy>
  <cp:lastPrinted>2009-11-10T08:09:24Z</cp:lastPrinted>
  <dcterms:created xsi:type="dcterms:W3CDTF">2007-11-09T09:23:52Z</dcterms:created>
  <dcterms:modified xsi:type="dcterms:W3CDTF">2010-01-28T09:54:35Z</dcterms:modified>
  <cp:category/>
  <cp:version/>
  <cp:contentType/>
  <cp:contentStatus/>
</cp:coreProperties>
</file>